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Смета дор.фонда 2024" sheetId="1" r:id="rId1"/>
    <sheet name="Смета дор.фонда 2025" sheetId="2" r:id="rId2"/>
    <sheet name="Смета дор.фонда 2026" sheetId="3" r:id="rId3"/>
    <sheet name="Смета дор.фонда 2024-2026" sheetId="4" r:id="rId4"/>
  </sheets>
  <definedNames/>
  <calcPr fullCalcOnLoad="1"/>
</workbook>
</file>

<file path=xl/sharedStrings.xml><?xml version="1.0" encoding="utf-8"?>
<sst xmlns="http://schemas.openxmlformats.org/spreadsheetml/2006/main" count="178" uniqueCount="46">
  <si>
    <t>Нанесение горизонтальной дорожной разметки на автомобильных дорогах муниципального значения</t>
  </si>
  <si>
    <t>Наименование  мероприятий</t>
  </si>
  <si>
    <t>Установка сигнальных столбиков</t>
  </si>
  <si>
    <t>Разработка, изготовление и распространение социальной рекламы по безопасности дорожного движения</t>
  </si>
  <si>
    <t>Подготовка и размещение информационных материалов по тематике безопасности дорожного движения (тематических полос в периодических печатных средствах массовой информации)</t>
  </si>
  <si>
    <t>Районный конкурс «Безопасность детей в наших руках» среди учреждений дошкольного и общего образования на лучшую организацию работы по предупреждению детского дорожно-транспортного травматизма</t>
  </si>
  <si>
    <t>Мероприятия в рамках областной профильной смены «Юные инспекторы движения»</t>
  </si>
  <si>
    <t>Районный конкурс детского творчества по безопасности дорожного движения среди воспитанников и обучающихся образовательных учреждений района «Дорога глазами детей»</t>
  </si>
  <si>
    <t>Районный конкурс юных инспекторов движения «Безопасное колесо»</t>
  </si>
  <si>
    <t>Обеспечение образовательных учреждений района учебно-методическими наглядными материалами по вопросам профилактики детского дорожно-транспортного травматизма</t>
  </si>
  <si>
    <t>Замена и установка дорожных знаков</t>
  </si>
  <si>
    <t>Установка и обновление информационных панно с указанием телефонов спасательных служб и экстренной медицинской помощи</t>
  </si>
  <si>
    <t>Проведение учений и тренировок по организации взаимодействия сил и средств участвующих в ликвидации последствий ДТП</t>
  </si>
  <si>
    <t>Установка и замена ограждающих устройств в опасных местах в т. ч. проектные работы</t>
  </si>
  <si>
    <t>Смета расходов дорожного фонда Кирсановского района Тамбовской области на 2024 год и плановый период 2025 и 2026 годов</t>
  </si>
  <si>
    <t>Обустройство наружным освещением участков автодорог муниципального значения, проходящих по территориям населенных пунктов в т. ч. проектные работы</t>
  </si>
  <si>
    <t>Разработка КСОДД, схем дислокации дорожных знаков на муниципальных автодорогах</t>
  </si>
  <si>
    <t>Приобретение и монтаж искусственных неровностей на муниципальных дорогах</t>
  </si>
  <si>
    <t>Приобретение и монтаж светофоров T-7 на муниципальных дорогах, их обслуживание и ремонт</t>
  </si>
  <si>
    <t>Содержане дорог</t>
  </si>
  <si>
    <t>Обл.бюджет</t>
  </si>
  <si>
    <t>Средства граждан</t>
  </si>
  <si>
    <t>Подпрограмма "Повышение безопасности дорожного движения"</t>
  </si>
  <si>
    <t>ИТОГО по подпрограмме</t>
  </si>
  <si>
    <t xml:space="preserve">ПРОГРАММА "РАЗВИТИЕ ТРАНСПОРТНОЙ СИСТЕМЫ И ДОРОЖНОГО ХОЗЯЙСТВА "                                                </t>
  </si>
  <si>
    <t>Ремонт дорог общего пользования (Инициативное бюджетирование)</t>
  </si>
  <si>
    <t>Софинансирование по содержанию дорог</t>
  </si>
  <si>
    <t>Софинансирование по ремонту дорог</t>
  </si>
  <si>
    <t>Содержание дорог сельсоветов</t>
  </si>
  <si>
    <t>Расчистка дорог в зимний период</t>
  </si>
  <si>
    <t>ПОДПРОГРАММА "КОМПЛЕКСНОЕ РАЗВИТИЕ ТРАНСПОРТНОЙ ИНФРАСТРУКТУРЫ"</t>
  </si>
  <si>
    <t>Прочий ремонт дорог</t>
  </si>
  <si>
    <t>Ремонт автомобильных дорог  (округ)</t>
  </si>
  <si>
    <t>ИТОГО по программе</t>
  </si>
  <si>
    <t>Стройконтроль</t>
  </si>
  <si>
    <t>ПСД</t>
  </si>
  <si>
    <t>Ремонт автомобильных дорог (с/тер)</t>
  </si>
  <si>
    <t>в т.ч.фед331930,2</t>
  </si>
  <si>
    <t>Условно-утвержд.расходы</t>
  </si>
  <si>
    <t>Расходы на 2024 год                  ( средства местного бюджета), рублей</t>
  </si>
  <si>
    <t>Расходы на 2025 год                  ( средства местного бюджета), рублей</t>
  </si>
  <si>
    <t>Всего,                  2024 год</t>
  </si>
  <si>
    <t>Всего,                 2025 год</t>
  </si>
  <si>
    <t>Расходы на 2026 год                  ( средства местного бюджета), рублей</t>
  </si>
  <si>
    <t>Всего,                 2026 год</t>
  </si>
  <si>
    <t>ВСЕГО ПО ДОРОЖНОМУ ФОНДУ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</si>
</sst>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52" applyFont="1" applyBorder="1">
      <alignment/>
      <protection/>
    </xf>
    <xf numFmtId="165" fontId="2" fillId="0" borderId="0" xfId="59" applyFont="1" applyAlignment="1">
      <alignment/>
    </xf>
    <xf numFmtId="166" fontId="2" fillId="0" borderId="10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/>
    </xf>
    <xf numFmtId="165" fontId="2" fillId="0" borderId="10" xfId="59" applyFont="1" applyFill="1" applyBorder="1" applyAlignment="1">
      <alignment/>
    </xf>
    <xf numFmtId="165" fontId="6" fillId="0" borderId="10" xfId="59" applyFont="1" applyFill="1" applyBorder="1" applyAlignment="1">
      <alignment/>
    </xf>
    <xf numFmtId="167" fontId="6" fillId="0" borderId="10" xfId="0" applyNumberFormat="1" applyFont="1" applyBorder="1" applyAlignment="1">
      <alignment horizontal="right"/>
    </xf>
    <xf numFmtId="165" fontId="2" fillId="0" borderId="10" xfId="59" applyFont="1" applyFill="1" applyBorder="1" applyAlignment="1">
      <alignment horizontal="right"/>
    </xf>
    <xf numFmtId="165" fontId="6" fillId="0" borderId="10" xfId="59" applyFont="1" applyFill="1" applyBorder="1" applyAlignment="1">
      <alignment horizontal="right"/>
    </xf>
    <xf numFmtId="4" fontId="6" fillId="0" borderId="10" xfId="52" applyNumberFormat="1" applyFont="1" applyBorder="1" applyAlignment="1">
      <alignment horizontal="right" wrapText="1"/>
      <protection/>
    </xf>
    <xf numFmtId="165" fontId="45" fillId="0" borderId="0" xfId="59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10" xfId="52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166" fontId="11" fillId="0" borderId="10" xfId="0" applyNumberFormat="1" applyFont="1" applyBorder="1" applyAlignment="1">
      <alignment horizontal="right"/>
    </xf>
    <xf numFmtId="167" fontId="11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166" fontId="11" fillId="0" borderId="10" xfId="52" applyNumberFormat="1" applyFont="1" applyBorder="1" applyAlignment="1">
      <alignment horizontal="right"/>
      <protection/>
    </xf>
    <xf numFmtId="167" fontId="11" fillId="0" borderId="10" xfId="52" applyNumberFormat="1" applyFont="1" applyBorder="1" applyAlignment="1">
      <alignment horizontal="right"/>
      <protection/>
    </xf>
    <xf numFmtId="0" fontId="1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Normal="120" zoomScalePageLayoutView="0" workbookViewId="0" topLeftCell="A1">
      <selection activeCell="L13" sqref="L13"/>
    </sheetView>
  </sheetViews>
  <sheetFormatPr defaultColWidth="9.140625" defaultRowHeight="15"/>
  <cols>
    <col min="1" max="1" width="4.8515625" style="0" customWidth="1"/>
    <col min="2" max="2" width="72.7109375" style="0" customWidth="1"/>
    <col min="3" max="3" width="14.00390625" style="0" customWidth="1"/>
    <col min="4" max="4" width="14.140625" style="0" customWidth="1"/>
    <col min="5" max="5" width="12.7109375" style="0" bestFit="1" customWidth="1"/>
    <col min="6" max="6" width="13.7109375" style="0" customWidth="1"/>
  </cols>
  <sheetData>
    <row r="1" spans="1:6" ht="15.75">
      <c r="A1" s="52" t="s">
        <v>14</v>
      </c>
      <c r="B1" s="52"/>
      <c r="C1" s="52"/>
      <c r="D1" s="52"/>
      <c r="E1" s="52"/>
      <c r="F1" s="52"/>
    </row>
    <row r="2" spans="1:6" ht="15">
      <c r="A2" s="32"/>
      <c r="B2" s="32"/>
      <c r="C2" s="32"/>
      <c r="D2" s="32"/>
      <c r="E2" s="32"/>
      <c r="F2" s="32"/>
    </row>
    <row r="3" spans="1:6" ht="18.75" customHeight="1">
      <c r="A3" s="53"/>
      <c r="B3" s="53" t="s">
        <v>1</v>
      </c>
      <c r="C3" s="53" t="s">
        <v>39</v>
      </c>
      <c r="D3" s="24"/>
      <c r="E3" s="24"/>
      <c r="F3" s="24"/>
    </row>
    <row r="4" spans="1:6" ht="82.5" customHeight="1">
      <c r="A4" s="54"/>
      <c r="B4" s="54"/>
      <c r="C4" s="54"/>
      <c r="D4" s="25" t="s">
        <v>20</v>
      </c>
      <c r="E4" s="25" t="s">
        <v>21</v>
      </c>
      <c r="F4" s="25" t="s">
        <v>41</v>
      </c>
    </row>
    <row r="5" spans="1:6" s="1" customFormat="1" ht="47.25" customHeight="1">
      <c r="A5" s="29"/>
      <c r="B5" s="26" t="s">
        <v>22</v>
      </c>
      <c r="C5" s="33"/>
      <c r="D5" s="33"/>
      <c r="E5" s="33"/>
      <c r="F5" s="33"/>
    </row>
    <row r="6" spans="1:6" ht="29.25" customHeight="1">
      <c r="A6" s="27">
        <v>1</v>
      </c>
      <c r="B6" s="35" t="s">
        <v>3</v>
      </c>
      <c r="C6" s="36">
        <v>5</v>
      </c>
      <c r="D6" s="36"/>
      <c r="E6" s="36"/>
      <c r="F6" s="36">
        <f aca="true" t="shared" si="0" ref="F6:F23">SUM(C6:E6)</f>
        <v>5</v>
      </c>
    </row>
    <row r="7" spans="1:6" ht="40.5" customHeight="1">
      <c r="A7" s="27">
        <v>2</v>
      </c>
      <c r="B7" s="40" t="s">
        <v>4</v>
      </c>
      <c r="C7" s="41">
        <v>1</v>
      </c>
      <c r="D7" s="41"/>
      <c r="E7" s="41"/>
      <c r="F7" s="41">
        <f t="shared" si="0"/>
        <v>1</v>
      </c>
    </row>
    <row r="8" spans="1:6" ht="41.25" customHeight="1">
      <c r="A8" s="27">
        <v>3</v>
      </c>
      <c r="B8" s="35" t="s">
        <v>5</v>
      </c>
      <c r="C8" s="42">
        <v>5</v>
      </c>
      <c r="D8" s="42"/>
      <c r="E8" s="42"/>
      <c r="F8" s="42">
        <f t="shared" si="0"/>
        <v>5</v>
      </c>
    </row>
    <row r="9" spans="1:6" ht="21.75" customHeight="1">
      <c r="A9" s="27">
        <v>4</v>
      </c>
      <c r="B9" s="40" t="s">
        <v>6</v>
      </c>
      <c r="C9" s="42">
        <v>3</v>
      </c>
      <c r="D9" s="42"/>
      <c r="E9" s="42"/>
      <c r="F9" s="42">
        <f t="shared" si="0"/>
        <v>3</v>
      </c>
    </row>
    <row r="10" spans="1:6" ht="47.25" customHeight="1">
      <c r="A10" s="27">
        <v>5</v>
      </c>
      <c r="B10" s="35" t="s">
        <v>7</v>
      </c>
      <c r="C10" s="37">
        <v>3</v>
      </c>
      <c r="D10" s="37"/>
      <c r="E10" s="37"/>
      <c r="F10" s="37">
        <f t="shared" si="0"/>
        <v>3</v>
      </c>
    </row>
    <row r="11" spans="1:6" ht="19.5" customHeight="1">
      <c r="A11" s="27">
        <v>6</v>
      </c>
      <c r="B11" s="35" t="s">
        <v>8</v>
      </c>
      <c r="C11" s="37">
        <v>3</v>
      </c>
      <c r="D11" s="37"/>
      <c r="E11" s="37"/>
      <c r="F11" s="37">
        <f t="shared" si="0"/>
        <v>3</v>
      </c>
    </row>
    <row r="12" spans="1:6" ht="27.75" customHeight="1">
      <c r="A12" s="27">
        <v>7</v>
      </c>
      <c r="B12" s="40" t="s">
        <v>9</v>
      </c>
      <c r="C12" s="42">
        <v>7</v>
      </c>
      <c r="D12" s="42"/>
      <c r="E12" s="42"/>
      <c r="F12" s="42">
        <f t="shared" si="0"/>
        <v>7</v>
      </c>
    </row>
    <row r="13" spans="1:6" ht="26.25">
      <c r="A13" s="27">
        <v>8</v>
      </c>
      <c r="B13" s="35" t="s">
        <v>13</v>
      </c>
      <c r="C13" s="42">
        <v>216.6</v>
      </c>
      <c r="D13" s="42"/>
      <c r="E13" s="42"/>
      <c r="F13" s="42">
        <f t="shared" si="0"/>
        <v>216.6</v>
      </c>
    </row>
    <row r="14" spans="1:6" ht="33" customHeight="1">
      <c r="A14" s="27">
        <v>9</v>
      </c>
      <c r="B14" s="40" t="s">
        <v>15</v>
      </c>
      <c r="C14" s="42">
        <v>100</v>
      </c>
      <c r="D14" s="42"/>
      <c r="E14" s="42"/>
      <c r="F14" s="42">
        <f t="shared" si="0"/>
        <v>100</v>
      </c>
    </row>
    <row r="15" spans="1:6" ht="18.75" customHeight="1">
      <c r="A15" s="27">
        <v>10</v>
      </c>
      <c r="B15" s="43" t="s">
        <v>2</v>
      </c>
      <c r="C15" s="42">
        <v>40</v>
      </c>
      <c r="D15" s="42"/>
      <c r="E15" s="42"/>
      <c r="F15" s="42">
        <f t="shared" si="0"/>
        <v>40</v>
      </c>
    </row>
    <row r="16" spans="1:6" ht="18" customHeight="1">
      <c r="A16" s="29">
        <v>11</v>
      </c>
      <c r="B16" s="43" t="s">
        <v>10</v>
      </c>
      <c r="C16" s="37">
        <v>684.7</v>
      </c>
      <c r="D16" s="37"/>
      <c r="E16" s="37"/>
      <c r="F16" s="37">
        <f t="shared" si="0"/>
        <v>684.7</v>
      </c>
    </row>
    <row r="17" spans="1:6" ht="29.25" customHeight="1">
      <c r="A17" s="44">
        <v>12</v>
      </c>
      <c r="B17" s="40" t="s">
        <v>0</v>
      </c>
      <c r="C17" s="37">
        <v>400</v>
      </c>
      <c r="D17" s="37"/>
      <c r="E17" s="37"/>
      <c r="F17" s="37">
        <f t="shared" si="0"/>
        <v>400</v>
      </c>
    </row>
    <row r="18" spans="1:6" ht="30" customHeight="1">
      <c r="A18" s="45">
        <v>13</v>
      </c>
      <c r="B18" s="35" t="s">
        <v>16</v>
      </c>
      <c r="C18" s="37">
        <v>960</v>
      </c>
      <c r="D18" s="37"/>
      <c r="E18" s="37"/>
      <c r="F18" s="37">
        <f t="shared" si="0"/>
        <v>960</v>
      </c>
    </row>
    <row r="19" spans="1:6" ht="21.75" customHeight="1">
      <c r="A19" s="45">
        <v>14</v>
      </c>
      <c r="B19" s="40" t="s">
        <v>17</v>
      </c>
      <c r="C19" s="37">
        <v>85</v>
      </c>
      <c r="D19" s="37"/>
      <c r="E19" s="37"/>
      <c r="F19" s="37">
        <f t="shared" si="0"/>
        <v>85</v>
      </c>
    </row>
    <row r="20" spans="1:6" ht="33" customHeight="1">
      <c r="A20" s="27">
        <v>15</v>
      </c>
      <c r="B20" s="35" t="s">
        <v>11</v>
      </c>
      <c r="C20" s="37">
        <v>20</v>
      </c>
      <c r="D20" s="37"/>
      <c r="E20" s="37"/>
      <c r="F20" s="37">
        <f t="shared" si="0"/>
        <v>20</v>
      </c>
    </row>
    <row r="21" spans="1:6" ht="32.25" customHeight="1">
      <c r="A21" s="27">
        <v>16</v>
      </c>
      <c r="B21" s="35" t="s">
        <v>12</v>
      </c>
      <c r="C21" s="37">
        <v>3</v>
      </c>
      <c r="D21" s="37"/>
      <c r="E21" s="37"/>
      <c r="F21" s="37">
        <f t="shared" si="0"/>
        <v>3</v>
      </c>
    </row>
    <row r="22" spans="1:6" ht="32.25" customHeight="1">
      <c r="A22" s="27">
        <v>17</v>
      </c>
      <c r="B22" s="5" t="s">
        <v>18</v>
      </c>
      <c r="C22" s="11">
        <v>80</v>
      </c>
      <c r="D22" s="11"/>
      <c r="E22" s="11"/>
      <c r="F22" s="11">
        <f t="shared" si="0"/>
        <v>80</v>
      </c>
    </row>
    <row r="23" spans="1:6" ht="29.25" customHeight="1">
      <c r="A23" s="28"/>
      <c r="B23" s="6" t="s">
        <v>23</v>
      </c>
      <c r="C23" s="13">
        <f>SUM(C6:C22)</f>
        <v>2616.3</v>
      </c>
      <c r="D23" s="11"/>
      <c r="E23" s="11"/>
      <c r="F23" s="13">
        <f t="shared" si="0"/>
        <v>2616.3</v>
      </c>
    </row>
    <row r="24" spans="1:6" ht="29.25" customHeight="1">
      <c r="A24" s="48" t="s">
        <v>24</v>
      </c>
      <c r="B24" s="49"/>
      <c r="C24" s="13"/>
      <c r="D24" s="11"/>
      <c r="E24" s="11"/>
      <c r="F24" s="11"/>
    </row>
    <row r="25" spans="1:6" ht="15.75">
      <c r="A25" s="29">
        <v>19</v>
      </c>
      <c r="B25" s="9" t="s">
        <v>25</v>
      </c>
      <c r="C25" s="17">
        <v>3000</v>
      </c>
      <c r="D25" s="17"/>
      <c r="E25" s="17">
        <v>9000</v>
      </c>
      <c r="F25" s="17">
        <f aca="true" t="shared" si="1" ref="F25:F34">SUM(C25:E25)</f>
        <v>12000</v>
      </c>
    </row>
    <row r="26" spans="1:6" ht="17.25" customHeight="1">
      <c r="A26" s="29">
        <v>20</v>
      </c>
      <c r="B26" s="5" t="s">
        <v>19</v>
      </c>
      <c r="C26" s="17">
        <v>2548.8</v>
      </c>
      <c r="D26" s="17"/>
      <c r="E26" s="17"/>
      <c r="F26" s="17">
        <f t="shared" si="1"/>
        <v>2548.8</v>
      </c>
    </row>
    <row r="27" spans="1:6" ht="15.75">
      <c r="A27" s="29">
        <v>21</v>
      </c>
      <c r="B27" s="5" t="s">
        <v>26</v>
      </c>
      <c r="C27" s="17">
        <v>25.8</v>
      </c>
      <c r="D27" s="17">
        <v>25760</v>
      </c>
      <c r="E27" s="17"/>
      <c r="F27" s="17">
        <f t="shared" si="1"/>
        <v>25785.8</v>
      </c>
    </row>
    <row r="28" spans="1:6" ht="15.75">
      <c r="A28" s="29"/>
      <c r="B28" s="5" t="s">
        <v>27</v>
      </c>
      <c r="C28" s="17">
        <v>66.9</v>
      </c>
      <c r="D28" s="17">
        <v>6890.8</v>
      </c>
      <c r="E28" s="17"/>
      <c r="F28" s="17">
        <f t="shared" si="1"/>
        <v>6957.7</v>
      </c>
    </row>
    <row r="29" spans="1:6" ht="15.75">
      <c r="A29" s="29"/>
      <c r="B29" s="5" t="s">
        <v>34</v>
      </c>
      <c r="C29" s="17">
        <v>150</v>
      </c>
      <c r="D29" s="17"/>
      <c r="E29" s="17"/>
      <c r="F29" s="17">
        <v>150</v>
      </c>
    </row>
    <row r="30" spans="1:6" ht="15.75">
      <c r="A30" s="29"/>
      <c r="B30" s="5" t="s">
        <v>35</v>
      </c>
      <c r="C30" s="17">
        <v>200</v>
      </c>
      <c r="D30" s="17"/>
      <c r="E30" s="17"/>
      <c r="F30" s="17">
        <v>200</v>
      </c>
    </row>
    <row r="31" spans="1:6" ht="15.75">
      <c r="A31" s="29"/>
      <c r="B31" s="5" t="s">
        <v>28</v>
      </c>
      <c r="C31" s="17">
        <v>904.3</v>
      </c>
      <c r="D31" s="17"/>
      <c r="E31" s="17"/>
      <c r="F31" s="17">
        <f t="shared" si="1"/>
        <v>904.3</v>
      </c>
    </row>
    <row r="32" spans="1:6" ht="15.75">
      <c r="A32" s="29"/>
      <c r="B32" s="5"/>
      <c r="C32" s="17"/>
      <c r="D32" s="17"/>
      <c r="E32" s="17"/>
      <c r="F32" s="17"/>
    </row>
    <row r="33" spans="1:6" ht="15.75">
      <c r="A33" s="29"/>
      <c r="B33" s="5" t="s">
        <v>29</v>
      </c>
      <c r="C33" s="17">
        <v>4128.4</v>
      </c>
      <c r="D33" s="17"/>
      <c r="E33" s="17"/>
      <c r="F33" s="17">
        <f t="shared" si="1"/>
        <v>4128.4</v>
      </c>
    </row>
    <row r="34" spans="1:6" ht="15.75">
      <c r="A34" s="29"/>
      <c r="B34" s="6" t="s">
        <v>33</v>
      </c>
      <c r="C34" s="18">
        <f>SUM(C25:C33)</f>
        <v>11024.2</v>
      </c>
      <c r="D34" s="18">
        <f>SUM(D27:D33)</f>
        <v>32650.8</v>
      </c>
      <c r="E34" s="18">
        <v>9000</v>
      </c>
      <c r="F34" s="18">
        <f t="shared" si="1"/>
        <v>52675</v>
      </c>
    </row>
    <row r="35" spans="1:6" ht="31.5" customHeight="1">
      <c r="A35" s="50" t="s">
        <v>30</v>
      </c>
      <c r="B35" s="51"/>
      <c r="C35" s="17"/>
      <c r="D35" s="17"/>
      <c r="E35" s="17"/>
      <c r="F35" s="17"/>
    </row>
    <row r="36" spans="1:6" ht="15.75">
      <c r="A36" s="29"/>
      <c r="B36" s="5" t="s">
        <v>32</v>
      </c>
      <c r="C36" s="17">
        <v>376.8</v>
      </c>
      <c r="D36" s="17"/>
      <c r="E36" s="17"/>
      <c r="F36" s="17">
        <v>376.8</v>
      </c>
    </row>
    <row r="37" spans="1:6" ht="15.75">
      <c r="A37" s="29"/>
      <c r="B37" s="5" t="s">
        <v>31</v>
      </c>
      <c r="C37" s="17">
        <v>1390.7</v>
      </c>
      <c r="D37" s="17"/>
      <c r="E37" s="17"/>
      <c r="F37" s="17">
        <v>1390.7</v>
      </c>
    </row>
    <row r="38" spans="1:6" ht="15.75">
      <c r="A38" s="29"/>
      <c r="B38" s="5" t="s">
        <v>36</v>
      </c>
      <c r="C38" s="17">
        <v>8.6</v>
      </c>
      <c r="D38" s="17"/>
      <c r="E38" s="17">
        <v>3674</v>
      </c>
      <c r="F38" s="17">
        <f>SUM(C38:E38)</f>
        <v>3682.6</v>
      </c>
    </row>
    <row r="39" spans="1:6" ht="15.75">
      <c r="A39" s="29"/>
      <c r="B39" s="6" t="s">
        <v>23</v>
      </c>
      <c r="C39" s="19">
        <f>SUM(C36:C38)</f>
        <v>1776.1</v>
      </c>
      <c r="D39" s="19"/>
      <c r="E39" s="19">
        <v>3674</v>
      </c>
      <c r="F39" s="19">
        <f>SUM(C39:E39)</f>
        <v>5450.1</v>
      </c>
    </row>
    <row r="40" spans="1:6" ht="15.75">
      <c r="A40" s="30"/>
      <c r="B40" s="6" t="s">
        <v>38</v>
      </c>
      <c r="C40" s="19"/>
      <c r="D40" s="19"/>
      <c r="E40" s="19"/>
      <c r="F40" s="19"/>
    </row>
    <row r="41" spans="1:6" ht="15.75">
      <c r="A41" s="4"/>
      <c r="B41" s="6" t="s">
        <v>45</v>
      </c>
      <c r="C41" s="31">
        <f>C23+C34+C39</f>
        <v>15416.6</v>
      </c>
      <c r="D41" s="31">
        <f>SUM(D34)</f>
        <v>32650.8</v>
      </c>
      <c r="E41" s="31">
        <f>SUM(E34+E39)</f>
        <v>12674</v>
      </c>
      <c r="F41" s="31">
        <f>SUM(C41:E41)</f>
        <v>60741.4</v>
      </c>
    </row>
    <row r="42" spans="1:6" ht="15.75">
      <c r="A42" s="7"/>
      <c r="B42" s="2"/>
      <c r="C42" s="10"/>
      <c r="D42" s="10"/>
      <c r="E42" s="10"/>
      <c r="F42" s="10"/>
    </row>
    <row r="43" spans="1:6" ht="15.75">
      <c r="A43" s="7"/>
      <c r="B43" s="4"/>
      <c r="C43" s="4"/>
      <c r="D43" s="4"/>
      <c r="E43" s="4"/>
      <c r="F43" s="4"/>
    </row>
    <row r="44" spans="1:6" ht="15.75">
      <c r="A44" s="7"/>
      <c r="B44" s="4"/>
      <c r="C44" s="8"/>
      <c r="D44" s="8"/>
      <c r="E44" s="8"/>
      <c r="F44" s="8"/>
    </row>
  </sheetData>
  <sheetProtection/>
  <mergeCells count="6">
    <mergeCell ref="A24:B24"/>
    <mergeCell ref="A35:B35"/>
    <mergeCell ref="A1:F1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34" horizontalDpi="600" verticalDpi="600" orientation="landscape" paperSize="9" scale="90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120" zoomScaleNormal="120" zoomScalePageLayoutView="0" workbookViewId="0" topLeftCell="A1">
      <selection activeCell="G2" sqref="G1:J65536"/>
    </sheetView>
  </sheetViews>
  <sheetFormatPr defaultColWidth="9.140625" defaultRowHeight="15"/>
  <cols>
    <col min="1" max="1" width="4.8515625" style="0" customWidth="1"/>
    <col min="2" max="2" width="72.7109375" style="0" customWidth="1"/>
    <col min="3" max="3" width="14.28125" style="0" customWidth="1"/>
    <col min="4" max="4" width="15.421875" style="0" customWidth="1"/>
    <col min="5" max="5" width="13.7109375" style="0" customWidth="1"/>
    <col min="6" max="6" width="15.57421875" style="23" customWidth="1"/>
  </cols>
  <sheetData>
    <row r="1" spans="1:6" ht="15.75">
      <c r="A1" s="52" t="s">
        <v>14</v>
      </c>
      <c r="B1" s="52"/>
      <c r="C1" s="52"/>
      <c r="D1" s="52"/>
      <c r="E1" s="52"/>
      <c r="F1" s="52"/>
    </row>
    <row r="2" spans="1:6" ht="15">
      <c r="A2" s="32"/>
      <c r="B2" s="32"/>
      <c r="C2" s="32"/>
      <c r="D2" s="32"/>
      <c r="E2" s="32"/>
      <c r="F2" s="32"/>
    </row>
    <row r="3" spans="1:6" ht="18.75" customHeight="1">
      <c r="A3" s="53"/>
      <c r="B3" s="53" t="s">
        <v>1</v>
      </c>
      <c r="C3" s="53" t="s">
        <v>40</v>
      </c>
      <c r="D3" s="24"/>
      <c r="E3" s="24"/>
      <c r="F3" s="24"/>
    </row>
    <row r="4" spans="1:6" ht="82.5" customHeight="1">
      <c r="A4" s="54"/>
      <c r="B4" s="54"/>
      <c r="C4" s="54"/>
      <c r="D4" s="25" t="s">
        <v>20</v>
      </c>
      <c r="E4" s="25" t="s">
        <v>21</v>
      </c>
      <c r="F4" s="25" t="s">
        <v>42</v>
      </c>
    </row>
    <row r="5" spans="1:6" s="1" customFormat="1" ht="47.25" customHeight="1">
      <c r="A5" s="29"/>
      <c r="B5" s="26" t="s">
        <v>22</v>
      </c>
      <c r="C5" s="33"/>
      <c r="D5" s="33"/>
      <c r="E5" s="33"/>
      <c r="F5" s="33"/>
    </row>
    <row r="6" spans="1:6" ht="29.25" customHeight="1">
      <c r="A6" s="27">
        <v>1</v>
      </c>
      <c r="B6" s="35" t="s">
        <v>3</v>
      </c>
      <c r="C6" s="37">
        <v>5</v>
      </c>
      <c r="D6" s="37"/>
      <c r="E6" s="37"/>
      <c r="F6" s="37">
        <f aca="true" t="shared" si="0" ref="F6:F23">SUM(C6:E6)</f>
        <v>5</v>
      </c>
    </row>
    <row r="7" spans="1:6" ht="40.5" customHeight="1">
      <c r="A7" s="27">
        <v>2</v>
      </c>
      <c r="B7" s="40" t="s">
        <v>4</v>
      </c>
      <c r="C7" s="37">
        <v>1</v>
      </c>
      <c r="D7" s="37"/>
      <c r="E7" s="37"/>
      <c r="F7" s="37">
        <f t="shared" si="0"/>
        <v>1</v>
      </c>
    </row>
    <row r="8" spans="1:6" ht="41.25" customHeight="1">
      <c r="A8" s="27">
        <v>3</v>
      </c>
      <c r="B8" s="35" t="s">
        <v>5</v>
      </c>
      <c r="C8" s="37">
        <v>5</v>
      </c>
      <c r="D8" s="37"/>
      <c r="E8" s="37"/>
      <c r="F8" s="37">
        <f t="shared" si="0"/>
        <v>5</v>
      </c>
    </row>
    <row r="9" spans="1:6" ht="21.75" customHeight="1">
      <c r="A9" s="27">
        <v>4</v>
      </c>
      <c r="B9" s="40" t="s">
        <v>6</v>
      </c>
      <c r="C9" s="37">
        <v>3</v>
      </c>
      <c r="D9" s="37"/>
      <c r="E9" s="37"/>
      <c r="F9" s="37">
        <f t="shared" si="0"/>
        <v>3</v>
      </c>
    </row>
    <row r="10" spans="1:6" ht="47.25" customHeight="1">
      <c r="A10" s="27">
        <v>5</v>
      </c>
      <c r="B10" s="35" t="s">
        <v>7</v>
      </c>
      <c r="C10" s="37">
        <v>3</v>
      </c>
      <c r="D10" s="37"/>
      <c r="E10" s="37"/>
      <c r="F10" s="37">
        <f t="shared" si="0"/>
        <v>3</v>
      </c>
    </row>
    <row r="11" spans="1:6" ht="19.5" customHeight="1">
      <c r="A11" s="27">
        <v>6</v>
      </c>
      <c r="B11" s="35" t="s">
        <v>8</v>
      </c>
      <c r="C11" s="37">
        <v>3</v>
      </c>
      <c r="D11" s="37"/>
      <c r="E11" s="37"/>
      <c r="F11" s="37">
        <f t="shared" si="0"/>
        <v>3</v>
      </c>
    </row>
    <row r="12" spans="1:6" ht="27.75" customHeight="1">
      <c r="A12" s="27">
        <v>7</v>
      </c>
      <c r="B12" s="40" t="s">
        <v>9</v>
      </c>
      <c r="C12" s="37">
        <v>7</v>
      </c>
      <c r="D12" s="37"/>
      <c r="E12" s="37"/>
      <c r="F12" s="37">
        <f t="shared" si="0"/>
        <v>7</v>
      </c>
    </row>
    <row r="13" spans="1:6" ht="26.25">
      <c r="A13" s="27">
        <v>8</v>
      </c>
      <c r="B13" s="35" t="s">
        <v>13</v>
      </c>
      <c r="C13" s="37">
        <v>960</v>
      </c>
      <c r="D13" s="37"/>
      <c r="E13" s="37"/>
      <c r="F13" s="37">
        <f t="shared" si="0"/>
        <v>960</v>
      </c>
    </row>
    <row r="14" spans="1:6" ht="33" customHeight="1">
      <c r="A14" s="27">
        <v>9</v>
      </c>
      <c r="B14" s="40" t="s">
        <v>15</v>
      </c>
      <c r="C14" s="37">
        <v>100</v>
      </c>
      <c r="D14" s="37"/>
      <c r="E14" s="37"/>
      <c r="F14" s="37">
        <f t="shared" si="0"/>
        <v>100</v>
      </c>
    </row>
    <row r="15" spans="1:6" ht="18.75" customHeight="1">
      <c r="A15" s="27">
        <v>10</v>
      </c>
      <c r="B15" s="43" t="s">
        <v>2</v>
      </c>
      <c r="C15" s="37">
        <v>40</v>
      </c>
      <c r="D15" s="37"/>
      <c r="E15" s="37"/>
      <c r="F15" s="37">
        <f t="shared" si="0"/>
        <v>40</v>
      </c>
    </row>
    <row r="16" spans="1:6" ht="18" customHeight="1">
      <c r="A16" s="29">
        <v>11</v>
      </c>
      <c r="B16" s="43" t="s">
        <v>10</v>
      </c>
      <c r="C16" s="37">
        <v>767.3</v>
      </c>
      <c r="D16" s="37"/>
      <c r="E16" s="37"/>
      <c r="F16" s="37">
        <f t="shared" si="0"/>
        <v>767.3</v>
      </c>
    </row>
    <row r="17" spans="1:6" ht="29.25" customHeight="1">
      <c r="A17" s="44">
        <v>12</v>
      </c>
      <c r="B17" s="40" t="s">
        <v>0</v>
      </c>
      <c r="C17" s="37">
        <v>400</v>
      </c>
      <c r="D17" s="37"/>
      <c r="E17" s="37"/>
      <c r="F17" s="37">
        <f t="shared" si="0"/>
        <v>400</v>
      </c>
    </row>
    <row r="18" spans="1:6" ht="30" customHeight="1">
      <c r="A18" s="45">
        <v>13</v>
      </c>
      <c r="B18" s="35" t="s">
        <v>16</v>
      </c>
      <c r="C18" s="37">
        <v>40</v>
      </c>
      <c r="D18" s="37"/>
      <c r="E18" s="37"/>
      <c r="F18" s="37">
        <f t="shared" si="0"/>
        <v>40</v>
      </c>
    </row>
    <row r="19" spans="1:6" ht="21.75" customHeight="1">
      <c r="A19" s="45">
        <v>14</v>
      </c>
      <c r="B19" s="40" t="s">
        <v>17</v>
      </c>
      <c r="C19" s="37">
        <v>85</v>
      </c>
      <c r="D19" s="37"/>
      <c r="E19" s="37"/>
      <c r="F19" s="37">
        <f t="shared" si="0"/>
        <v>85</v>
      </c>
    </row>
    <row r="20" spans="1:6" ht="33" customHeight="1">
      <c r="A20" s="27">
        <v>15</v>
      </c>
      <c r="B20" s="35" t="s">
        <v>11</v>
      </c>
      <c r="C20" s="37">
        <v>20</v>
      </c>
      <c r="D20" s="37"/>
      <c r="E20" s="37"/>
      <c r="F20" s="37">
        <f t="shared" si="0"/>
        <v>20</v>
      </c>
    </row>
    <row r="21" spans="1:6" ht="32.25" customHeight="1">
      <c r="A21" s="27">
        <v>16</v>
      </c>
      <c r="B21" s="35" t="s">
        <v>12</v>
      </c>
      <c r="C21" s="37">
        <v>3</v>
      </c>
      <c r="D21" s="37"/>
      <c r="E21" s="37"/>
      <c r="F21" s="37">
        <f t="shared" si="0"/>
        <v>3</v>
      </c>
    </row>
    <row r="22" spans="1:6" ht="32.25" customHeight="1">
      <c r="A22" s="27">
        <v>17</v>
      </c>
      <c r="B22" s="5" t="s">
        <v>18</v>
      </c>
      <c r="C22" s="12">
        <v>20</v>
      </c>
      <c r="D22" s="12"/>
      <c r="E22" s="12"/>
      <c r="F22" s="12">
        <f t="shared" si="0"/>
        <v>20</v>
      </c>
    </row>
    <row r="23" spans="1:6" ht="29.25" customHeight="1">
      <c r="A23" s="28"/>
      <c r="B23" s="6" t="s">
        <v>23</v>
      </c>
      <c r="C23" s="16">
        <v>1718.9</v>
      </c>
      <c r="D23" s="16"/>
      <c r="E23" s="16"/>
      <c r="F23" s="16">
        <f t="shared" si="0"/>
        <v>1718.9</v>
      </c>
    </row>
    <row r="24" spans="1:6" ht="29.25" customHeight="1">
      <c r="A24" s="48" t="s">
        <v>24</v>
      </c>
      <c r="B24" s="49"/>
      <c r="C24" s="12"/>
      <c r="D24" s="12"/>
      <c r="E24" s="12"/>
      <c r="F24" s="12"/>
    </row>
    <row r="25" spans="1:6" ht="15.75">
      <c r="A25" s="29">
        <v>19</v>
      </c>
      <c r="B25" s="9" t="s">
        <v>25</v>
      </c>
      <c r="C25" s="17">
        <v>3000</v>
      </c>
      <c r="D25" s="17"/>
      <c r="E25" s="17">
        <v>9450</v>
      </c>
      <c r="F25" s="14">
        <f aca="true" t="shared" si="1" ref="F25:F34">SUM(C25:E25)</f>
        <v>12450</v>
      </c>
    </row>
    <row r="26" spans="1:6" ht="17.25" customHeight="1">
      <c r="A26" s="29">
        <v>20</v>
      </c>
      <c r="B26" s="5" t="s">
        <v>19</v>
      </c>
      <c r="C26" s="17">
        <v>1299.3</v>
      </c>
      <c r="D26" s="17"/>
      <c r="E26" s="17"/>
      <c r="F26" s="14">
        <f t="shared" si="1"/>
        <v>1299.3</v>
      </c>
    </row>
    <row r="27" spans="1:6" ht="15.75">
      <c r="A27" s="29">
        <v>21</v>
      </c>
      <c r="B27" s="5" t="s">
        <v>26</v>
      </c>
      <c r="C27" s="17">
        <v>25.8</v>
      </c>
      <c r="D27" s="17">
        <v>25760</v>
      </c>
      <c r="E27" s="17"/>
      <c r="F27" s="14">
        <f t="shared" si="1"/>
        <v>25785.8</v>
      </c>
    </row>
    <row r="28" spans="1:6" ht="15.75">
      <c r="A28" s="29"/>
      <c r="B28" s="5" t="s">
        <v>27</v>
      </c>
      <c r="C28" s="17">
        <v>8.3</v>
      </c>
      <c r="D28" s="17">
        <v>8266.5</v>
      </c>
      <c r="E28" s="17"/>
      <c r="F28" s="14">
        <f t="shared" si="1"/>
        <v>8274.8</v>
      </c>
    </row>
    <row r="29" spans="1:6" ht="15.75">
      <c r="A29" s="29"/>
      <c r="B29" s="5" t="s">
        <v>34</v>
      </c>
      <c r="C29" s="17">
        <v>150</v>
      </c>
      <c r="D29" s="17"/>
      <c r="E29" s="17"/>
      <c r="F29" s="14"/>
    </row>
    <row r="30" spans="1:6" ht="15.75">
      <c r="A30" s="29"/>
      <c r="B30" s="5" t="s">
        <v>35</v>
      </c>
      <c r="C30" s="17">
        <v>200</v>
      </c>
      <c r="D30" s="17"/>
      <c r="E30" s="17"/>
      <c r="F30" s="14"/>
    </row>
    <row r="31" spans="1:6" ht="15.75">
      <c r="A31" s="29"/>
      <c r="B31" s="5" t="s">
        <v>28</v>
      </c>
      <c r="C31" s="17">
        <v>2214.4</v>
      </c>
      <c r="D31" s="17"/>
      <c r="E31" s="17"/>
      <c r="F31" s="14">
        <f>SUM(C31:E31)</f>
        <v>2214.4</v>
      </c>
    </row>
    <row r="32" spans="1:6" ht="15.75">
      <c r="A32" s="29"/>
      <c r="B32" s="5"/>
      <c r="C32" s="17"/>
      <c r="D32" s="17"/>
      <c r="E32" s="17"/>
      <c r="F32" s="14"/>
    </row>
    <row r="33" spans="1:6" ht="15.75">
      <c r="A33" s="29"/>
      <c r="B33" s="5" t="s">
        <v>29</v>
      </c>
      <c r="C33" s="17">
        <v>4128.4</v>
      </c>
      <c r="D33" s="17"/>
      <c r="E33" s="17"/>
      <c r="F33" s="14">
        <f t="shared" si="1"/>
        <v>4128.4</v>
      </c>
    </row>
    <row r="34" spans="1:6" ht="15.75">
      <c r="A34" s="29"/>
      <c r="B34" s="6" t="s">
        <v>33</v>
      </c>
      <c r="C34" s="18">
        <f>SUM(C25:C33)</f>
        <v>11026.2</v>
      </c>
      <c r="D34" s="18">
        <f>SUM(D25:D33)</f>
        <v>34026.5</v>
      </c>
      <c r="E34" s="18">
        <f>SUM(E25:E33)</f>
        <v>9450</v>
      </c>
      <c r="F34" s="15">
        <f t="shared" si="1"/>
        <v>54502.7</v>
      </c>
    </row>
    <row r="35" spans="1:6" ht="31.5" customHeight="1">
      <c r="A35" s="50" t="s">
        <v>30</v>
      </c>
      <c r="B35" s="51"/>
      <c r="C35" s="18"/>
      <c r="D35" s="18"/>
      <c r="E35" s="18"/>
      <c r="F35" s="14"/>
    </row>
    <row r="36" spans="1:6" ht="15.75">
      <c r="A36" s="29"/>
      <c r="B36" s="5" t="s">
        <v>32</v>
      </c>
      <c r="C36" s="17"/>
      <c r="D36" s="17"/>
      <c r="E36" s="17"/>
      <c r="F36" s="14"/>
    </row>
    <row r="37" spans="1:6" ht="15.75">
      <c r="A37" s="29"/>
      <c r="B37" s="5" t="s">
        <v>31</v>
      </c>
      <c r="C37" s="17">
        <v>1384.1</v>
      </c>
      <c r="D37" s="17">
        <v>338704.286</v>
      </c>
      <c r="E37" s="17"/>
      <c r="F37" s="14">
        <f>SUM(C37:E37)</f>
        <v>340088.386</v>
      </c>
    </row>
    <row r="38" spans="1:6" ht="15.75">
      <c r="A38" s="29"/>
      <c r="B38" s="5" t="s">
        <v>36</v>
      </c>
      <c r="C38" s="17">
        <v>346.2</v>
      </c>
      <c r="D38" s="17" t="s">
        <v>37</v>
      </c>
      <c r="E38" s="17">
        <v>3408.4</v>
      </c>
      <c r="F38" s="14">
        <v>3415.6</v>
      </c>
    </row>
    <row r="39" spans="1:6" ht="15.75">
      <c r="A39" s="29"/>
      <c r="B39" s="6" t="s">
        <v>23</v>
      </c>
      <c r="C39" s="18">
        <f>SUM(C37:C38)</f>
        <v>1730.3</v>
      </c>
      <c r="D39" s="18">
        <f>SUM(D37:D38)</f>
        <v>338704.286</v>
      </c>
      <c r="E39" s="17">
        <v>3408.4</v>
      </c>
      <c r="F39" s="15">
        <f>SUM(C39:E39)</f>
        <v>343842.98600000003</v>
      </c>
    </row>
    <row r="40" spans="1:6" ht="15.75">
      <c r="A40" s="30"/>
      <c r="B40" s="6" t="s">
        <v>38</v>
      </c>
      <c r="C40" s="17">
        <v>1226.3</v>
      </c>
      <c r="D40" s="17"/>
      <c r="E40" s="17"/>
      <c r="F40" s="14">
        <v>1226.3</v>
      </c>
    </row>
    <row r="41" spans="1:6" ht="15.75">
      <c r="A41" s="4"/>
      <c r="B41" s="6" t="s">
        <v>45</v>
      </c>
      <c r="C41" s="18">
        <f>SUM(C23+C34+C39+C40)</f>
        <v>15701.699999999999</v>
      </c>
      <c r="D41" s="18">
        <f>SUM(D34+D39)</f>
        <v>372730.786</v>
      </c>
      <c r="E41" s="18">
        <v>12858.4</v>
      </c>
      <c r="F41" s="15">
        <f>SUM(F23+F34+F39+F40)</f>
        <v>401290.886</v>
      </c>
    </row>
    <row r="42" spans="1:6" ht="15.75">
      <c r="A42" s="7"/>
      <c r="B42" s="2"/>
      <c r="C42" s="15"/>
      <c r="D42" s="15"/>
      <c r="E42" s="15"/>
      <c r="F42" s="20"/>
    </row>
    <row r="43" spans="1:6" ht="15.75">
      <c r="A43" s="7"/>
      <c r="B43" s="4"/>
      <c r="C43" s="4"/>
      <c r="D43" s="4"/>
      <c r="E43" s="4"/>
      <c r="F43" s="21"/>
    </row>
    <row r="44" spans="1:6" ht="15.75">
      <c r="A44" s="7"/>
      <c r="B44" s="4"/>
      <c r="C44" s="8"/>
      <c r="D44" s="8"/>
      <c r="E44" s="8"/>
      <c r="F44" s="22"/>
    </row>
  </sheetData>
  <sheetProtection/>
  <mergeCells count="6">
    <mergeCell ref="A24:B24"/>
    <mergeCell ref="A35:B35"/>
    <mergeCell ref="A1:F1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tToHeight="34" horizontalDpi="600" verticalDpi="600" orientation="landscape" paperSize="9" scale="90" r:id="rId1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60" zoomScaleNormal="120" zoomScalePageLayoutView="0" workbookViewId="0" topLeftCell="A1">
      <selection activeCell="I4" sqref="I4"/>
    </sheetView>
  </sheetViews>
  <sheetFormatPr defaultColWidth="9.140625" defaultRowHeight="15"/>
  <cols>
    <col min="1" max="1" width="4.8515625" style="0" customWidth="1"/>
    <col min="2" max="2" width="72.7109375" style="0" customWidth="1"/>
    <col min="3" max="3" width="14.421875" style="0" customWidth="1"/>
    <col min="4" max="4" width="14.57421875" style="0" customWidth="1"/>
    <col min="5" max="5" width="12.421875" style="0" customWidth="1"/>
    <col min="6" max="6" width="15.421875" style="0" customWidth="1"/>
  </cols>
  <sheetData>
    <row r="1" spans="1:6" ht="15.75">
      <c r="A1" s="52" t="s">
        <v>14</v>
      </c>
      <c r="B1" s="52"/>
      <c r="C1" s="52"/>
      <c r="D1" s="52"/>
      <c r="E1" s="52"/>
      <c r="F1" s="52"/>
    </row>
    <row r="2" spans="1:6" ht="15">
      <c r="A2" s="32"/>
      <c r="B2" s="32"/>
      <c r="C2" s="32"/>
      <c r="D2" s="32"/>
      <c r="E2" s="32"/>
      <c r="F2" s="32"/>
    </row>
    <row r="3" spans="1:6" ht="18.75" customHeight="1">
      <c r="A3" s="53"/>
      <c r="B3" s="53" t="s">
        <v>1</v>
      </c>
      <c r="C3" s="53" t="s">
        <v>43</v>
      </c>
      <c r="D3" s="55" t="s">
        <v>20</v>
      </c>
      <c r="E3" s="55" t="s">
        <v>21</v>
      </c>
      <c r="F3" s="55" t="s">
        <v>44</v>
      </c>
    </row>
    <row r="4" spans="1:6" ht="82.5" customHeight="1">
      <c r="A4" s="54"/>
      <c r="B4" s="54"/>
      <c r="C4" s="54"/>
      <c r="D4" s="55"/>
      <c r="E4" s="55"/>
      <c r="F4" s="55"/>
    </row>
    <row r="5" spans="1:6" s="1" customFormat="1" ht="47.25" customHeight="1">
      <c r="A5" s="29"/>
      <c r="B5" s="26" t="s">
        <v>22</v>
      </c>
      <c r="C5" s="33"/>
      <c r="D5" s="34"/>
      <c r="E5" s="34"/>
      <c r="F5" s="34"/>
    </row>
    <row r="6" spans="1:6" ht="29.25" customHeight="1">
      <c r="A6" s="27">
        <v>1</v>
      </c>
      <c r="B6" s="35" t="s">
        <v>3</v>
      </c>
      <c r="C6" s="37">
        <v>5</v>
      </c>
      <c r="D6" s="38"/>
      <c r="E6" s="38"/>
      <c r="F6" s="39">
        <f aca="true" t="shared" si="0" ref="F6:F23">SUM(C6:E6)</f>
        <v>5</v>
      </c>
    </row>
    <row r="7" spans="1:6" ht="40.5" customHeight="1">
      <c r="A7" s="27">
        <v>2</v>
      </c>
      <c r="B7" s="40" t="s">
        <v>4</v>
      </c>
      <c r="C7" s="37">
        <v>1</v>
      </c>
      <c r="D7" s="38"/>
      <c r="E7" s="38"/>
      <c r="F7" s="39">
        <f t="shared" si="0"/>
        <v>1</v>
      </c>
    </row>
    <row r="8" spans="1:6" ht="41.25" customHeight="1">
      <c r="A8" s="27">
        <v>3</v>
      </c>
      <c r="B8" s="35" t="s">
        <v>5</v>
      </c>
      <c r="C8" s="37">
        <v>5</v>
      </c>
      <c r="D8" s="38"/>
      <c r="E8" s="38"/>
      <c r="F8" s="39">
        <f t="shared" si="0"/>
        <v>5</v>
      </c>
    </row>
    <row r="9" spans="1:6" ht="21.75" customHeight="1">
      <c r="A9" s="27">
        <v>4</v>
      </c>
      <c r="B9" s="40" t="s">
        <v>6</v>
      </c>
      <c r="C9" s="37">
        <v>3</v>
      </c>
      <c r="D9" s="38"/>
      <c r="E9" s="38"/>
      <c r="F9" s="39">
        <f t="shared" si="0"/>
        <v>3</v>
      </c>
    </row>
    <row r="10" spans="1:6" ht="47.25" customHeight="1">
      <c r="A10" s="27">
        <v>5</v>
      </c>
      <c r="B10" s="35" t="s">
        <v>7</v>
      </c>
      <c r="C10" s="37">
        <v>3</v>
      </c>
      <c r="D10" s="38"/>
      <c r="E10" s="38"/>
      <c r="F10" s="39">
        <f t="shared" si="0"/>
        <v>3</v>
      </c>
    </row>
    <row r="11" spans="1:6" ht="19.5" customHeight="1">
      <c r="A11" s="27">
        <v>6</v>
      </c>
      <c r="B11" s="35" t="s">
        <v>8</v>
      </c>
      <c r="C11" s="37">
        <v>3</v>
      </c>
      <c r="D11" s="38"/>
      <c r="E11" s="38"/>
      <c r="F11" s="39">
        <f t="shared" si="0"/>
        <v>3</v>
      </c>
    </row>
    <row r="12" spans="1:6" ht="27.75" customHeight="1">
      <c r="A12" s="27">
        <v>7</v>
      </c>
      <c r="B12" s="40" t="s">
        <v>9</v>
      </c>
      <c r="C12" s="37">
        <v>7</v>
      </c>
      <c r="D12" s="38"/>
      <c r="E12" s="38"/>
      <c r="F12" s="39">
        <f t="shared" si="0"/>
        <v>7</v>
      </c>
    </row>
    <row r="13" spans="1:6" ht="26.25">
      <c r="A13" s="27">
        <v>8</v>
      </c>
      <c r="B13" s="35" t="s">
        <v>13</v>
      </c>
      <c r="C13" s="37">
        <v>216.6</v>
      </c>
      <c r="D13" s="38"/>
      <c r="E13" s="38"/>
      <c r="F13" s="39">
        <f t="shared" si="0"/>
        <v>216.6</v>
      </c>
    </row>
    <row r="14" spans="1:6" ht="33" customHeight="1">
      <c r="A14" s="27">
        <v>9</v>
      </c>
      <c r="B14" s="40" t="s">
        <v>15</v>
      </c>
      <c r="C14" s="37">
        <v>100</v>
      </c>
      <c r="D14" s="38"/>
      <c r="E14" s="38"/>
      <c r="F14" s="39">
        <f t="shared" si="0"/>
        <v>100</v>
      </c>
    </row>
    <row r="15" spans="1:6" ht="18.75" customHeight="1">
      <c r="A15" s="27">
        <v>10</v>
      </c>
      <c r="B15" s="43" t="s">
        <v>2</v>
      </c>
      <c r="C15" s="37">
        <v>40</v>
      </c>
      <c r="D15" s="38"/>
      <c r="E15" s="38"/>
      <c r="F15" s="39">
        <f t="shared" si="0"/>
        <v>40</v>
      </c>
    </row>
    <row r="16" spans="1:6" ht="18" customHeight="1">
      <c r="A16" s="29">
        <v>11</v>
      </c>
      <c r="B16" s="43" t="s">
        <v>10</v>
      </c>
      <c r="C16" s="37">
        <v>370</v>
      </c>
      <c r="D16" s="38"/>
      <c r="E16" s="38"/>
      <c r="F16" s="39">
        <f t="shared" si="0"/>
        <v>370</v>
      </c>
    </row>
    <row r="17" spans="1:6" ht="29.25" customHeight="1">
      <c r="A17" s="44">
        <v>12</v>
      </c>
      <c r="B17" s="40" t="s">
        <v>0</v>
      </c>
      <c r="C17" s="37">
        <v>400</v>
      </c>
      <c r="D17" s="38"/>
      <c r="E17" s="38"/>
      <c r="F17" s="39">
        <f t="shared" si="0"/>
        <v>400</v>
      </c>
    </row>
    <row r="18" spans="1:6" ht="30" customHeight="1">
      <c r="A18" s="45">
        <v>13</v>
      </c>
      <c r="B18" s="35" t="s">
        <v>16</v>
      </c>
      <c r="C18" s="37">
        <v>40</v>
      </c>
      <c r="D18" s="38"/>
      <c r="E18" s="38"/>
      <c r="F18" s="39">
        <f t="shared" si="0"/>
        <v>40</v>
      </c>
    </row>
    <row r="19" spans="1:6" ht="21.75" customHeight="1">
      <c r="A19" s="45">
        <v>14</v>
      </c>
      <c r="B19" s="40" t="s">
        <v>17</v>
      </c>
      <c r="C19" s="37">
        <v>85</v>
      </c>
      <c r="D19" s="38"/>
      <c r="E19" s="38"/>
      <c r="F19" s="39">
        <f t="shared" si="0"/>
        <v>85</v>
      </c>
    </row>
    <row r="20" spans="1:6" ht="33" customHeight="1">
      <c r="A20" s="27">
        <v>15</v>
      </c>
      <c r="B20" s="35" t="s">
        <v>11</v>
      </c>
      <c r="C20" s="37">
        <v>20</v>
      </c>
      <c r="D20" s="38"/>
      <c r="E20" s="38"/>
      <c r="F20" s="39">
        <f t="shared" si="0"/>
        <v>20</v>
      </c>
    </row>
    <row r="21" spans="1:6" ht="32.25" customHeight="1">
      <c r="A21" s="27">
        <v>16</v>
      </c>
      <c r="B21" s="35" t="s">
        <v>12</v>
      </c>
      <c r="C21" s="37">
        <v>3</v>
      </c>
      <c r="D21" s="38"/>
      <c r="E21" s="38"/>
      <c r="F21" s="39">
        <f t="shared" si="0"/>
        <v>3</v>
      </c>
    </row>
    <row r="22" spans="1:6" ht="32.25" customHeight="1">
      <c r="A22" s="27">
        <v>17</v>
      </c>
      <c r="B22" s="5" t="s">
        <v>18</v>
      </c>
      <c r="C22" s="12">
        <v>20</v>
      </c>
      <c r="D22" s="38"/>
      <c r="E22" s="38"/>
      <c r="F22" s="39">
        <f t="shared" si="0"/>
        <v>20</v>
      </c>
    </row>
    <row r="23" spans="1:6" ht="29.25" customHeight="1">
      <c r="A23" s="28"/>
      <c r="B23" s="6" t="s">
        <v>23</v>
      </c>
      <c r="C23" s="16">
        <f>SUM(C6:C22)</f>
        <v>1321.6</v>
      </c>
      <c r="D23" s="38"/>
      <c r="E23" s="38"/>
      <c r="F23" s="46">
        <f t="shared" si="0"/>
        <v>1321.6</v>
      </c>
    </row>
    <row r="24" spans="1:6" ht="29.25" customHeight="1">
      <c r="A24" s="48" t="s">
        <v>24</v>
      </c>
      <c r="B24" s="49"/>
      <c r="C24" s="12"/>
      <c r="D24" s="38"/>
      <c r="E24" s="38"/>
      <c r="F24" s="38"/>
    </row>
    <row r="25" spans="1:6" ht="15.75">
      <c r="A25" s="29">
        <v>19</v>
      </c>
      <c r="B25" s="9" t="s">
        <v>25</v>
      </c>
      <c r="C25" s="14">
        <v>3000</v>
      </c>
      <c r="D25" s="38"/>
      <c r="E25" s="38">
        <v>9922.5</v>
      </c>
      <c r="F25" s="39">
        <f>SUM(C25:E25)</f>
        <v>12922.5</v>
      </c>
    </row>
    <row r="26" spans="1:6" ht="17.25" customHeight="1">
      <c r="A26" s="29">
        <v>20</v>
      </c>
      <c r="B26" s="5" t="s">
        <v>19</v>
      </c>
      <c r="C26" s="14">
        <v>1353.9</v>
      </c>
      <c r="D26" s="38"/>
      <c r="E26" s="38"/>
      <c r="F26" s="39">
        <f>SUM(C26:E26)</f>
        <v>1353.9</v>
      </c>
    </row>
    <row r="27" spans="1:6" ht="15.75">
      <c r="A27" s="29">
        <v>21</v>
      </c>
      <c r="B27" s="5" t="s">
        <v>26</v>
      </c>
      <c r="C27" s="14">
        <v>25.8</v>
      </c>
      <c r="D27" s="38">
        <v>25760</v>
      </c>
      <c r="E27" s="38"/>
      <c r="F27" s="39">
        <f aca="true" t="shared" si="1" ref="F27:F40">SUM(C27:E27)</f>
        <v>25785.8</v>
      </c>
    </row>
    <row r="28" spans="1:6" ht="15.75">
      <c r="A28" s="29"/>
      <c r="B28" s="5" t="s">
        <v>27</v>
      </c>
      <c r="C28" s="14">
        <v>10.9</v>
      </c>
      <c r="D28" s="38">
        <v>10883.5</v>
      </c>
      <c r="E28" s="38"/>
      <c r="F28" s="39">
        <f t="shared" si="1"/>
        <v>10894.4</v>
      </c>
    </row>
    <row r="29" spans="1:6" ht="15.75">
      <c r="A29" s="29"/>
      <c r="B29" s="5" t="s">
        <v>34</v>
      </c>
      <c r="C29" s="14">
        <v>148.2</v>
      </c>
      <c r="D29" s="38"/>
      <c r="E29" s="38"/>
      <c r="F29" s="39">
        <f t="shared" si="1"/>
        <v>148.2</v>
      </c>
    </row>
    <row r="30" spans="1:6" ht="15.75">
      <c r="A30" s="29"/>
      <c r="B30" s="5" t="s">
        <v>35</v>
      </c>
      <c r="C30" s="14">
        <v>200</v>
      </c>
      <c r="D30" s="38"/>
      <c r="E30" s="38"/>
      <c r="F30" s="39">
        <f t="shared" si="1"/>
        <v>200</v>
      </c>
    </row>
    <row r="31" spans="1:6" ht="15.75">
      <c r="A31" s="29"/>
      <c r="B31" s="5" t="s">
        <v>28</v>
      </c>
      <c r="C31" s="14">
        <v>2160.3</v>
      </c>
      <c r="D31" s="38"/>
      <c r="E31" s="38"/>
      <c r="F31" s="39">
        <f t="shared" si="1"/>
        <v>2160.3</v>
      </c>
    </row>
    <row r="32" spans="1:6" ht="15.75">
      <c r="A32" s="29"/>
      <c r="B32" s="5"/>
      <c r="C32" s="14"/>
      <c r="D32" s="38"/>
      <c r="E32" s="38"/>
      <c r="F32" s="39">
        <f t="shared" si="1"/>
        <v>0</v>
      </c>
    </row>
    <row r="33" spans="1:6" ht="15.75">
      <c r="A33" s="29"/>
      <c r="B33" s="5" t="s">
        <v>29</v>
      </c>
      <c r="C33" s="14">
        <v>4128.4</v>
      </c>
      <c r="D33" s="38"/>
      <c r="E33" s="38"/>
      <c r="F33" s="39">
        <f t="shared" si="1"/>
        <v>4128.4</v>
      </c>
    </row>
    <row r="34" spans="1:6" ht="15.75">
      <c r="A34" s="29"/>
      <c r="B34" s="6" t="s">
        <v>33</v>
      </c>
      <c r="C34" s="15">
        <f>SUM(C25:C33)</f>
        <v>11027.5</v>
      </c>
      <c r="D34" s="47">
        <f>SUM(D25:D33)</f>
        <v>36643.5</v>
      </c>
      <c r="E34" s="47">
        <v>9922.5</v>
      </c>
      <c r="F34" s="46">
        <f t="shared" si="1"/>
        <v>57593.5</v>
      </c>
    </row>
    <row r="35" spans="1:6" ht="31.5" customHeight="1">
      <c r="A35" s="50" t="s">
        <v>30</v>
      </c>
      <c r="B35" s="51"/>
      <c r="C35" s="14"/>
      <c r="D35" s="38"/>
      <c r="E35" s="38"/>
      <c r="F35" s="39">
        <f t="shared" si="1"/>
        <v>0</v>
      </c>
    </row>
    <row r="36" spans="1:6" ht="15.75">
      <c r="A36" s="29"/>
      <c r="B36" s="5" t="s">
        <v>32</v>
      </c>
      <c r="C36" s="14"/>
      <c r="D36" s="38"/>
      <c r="E36" s="38"/>
      <c r="F36" s="39">
        <f t="shared" si="1"/>
        <v>0</v>
      </c>
    </row>
    <row r="37" spans="1:6" ht="15.75">
      <c r="A37" s="29"/>
      <c r="B37" s="5" t="s">
        <v>31</v>
      </c>
      <c r="C37" s="14"/>
      <c r="D37" s="38"/>
      <c r="E37" s="38"/>
      <c r="F37" s="39">
        <f t="shared" si="1"/>
        <v>0</v>
      </c>
    </row>
    <row r="38" spans="1:6" ht="15.75">
      <c r="A38" s="29"/>
      <c r="B38" s="5" t="s">
        <v>36</v>
      </c>
      <c r="C38" s="14">
        <v>10</v>
      </c>
      <c r="D38" s="38"/>
      <c r="E38" s="38"/>
      <c r="F38" s="39">
        <f t="shared" si="1"/>
        <v>10</v>
      </c>
    </row>
    <row r="39" spans="1:6" ht="15.75">
      <c r="A39" s="29"/>
      <c r="B39" s="6" t="s">
        <v>23</v>
      </c>
      <c r="C39" s="15">
        <f>SUM(C37:C38)</f>
        <v>10</v>
      </c>
      <c r="D39" s="47"/>
      <c r="E39" s="47"/>
      <c r="F39" s="46">
        <f t="shared" si="1"/>
        <v>10</v>
      </c>
    </row>
    <row r="40" spans="1:6" ht="15.75">
      <c r="A40" s="30"/>
      <c r="B40" s="6" t="s">
        <v>38</v>
      </c>
      <c r="C40" s="14">
        <v>3918.8</v>
      </c>
      <c r="D40" s="38"/>
      <c r="E40" s="38"/>
      <c r="F40" s="39">
        <f t="shared" si="1"/>
        <v>3918.8</v>
      </c>
    </row>
    <row r="41" spans="1:6" ht="15.75">
      <c r="A41" s="4"/>
      <c r="B41" s="6" t="s">
        <v>45</v>
      </c>
      <c r="C41" s="15">
        <f>C23+C34+C39+C40</f>
        <v>16277.900000000001</v>
      </c>
      <c r="D41" s="15">
        <f>D23+D34+D39+D40</f>
        <v>36643.5</v>
      </c>
      <c r="E41" s="15">
        <f>E23+E34+E39+E40</f>
        <v>9922.5</v>
      </c>
      <c r="F41" s="15">
        <f>F23+F34+F39+F40</f>
        <v>62843.9</v>
      </c>
    </row>
    <row r="42" spans="1:4" ht="15.75">
      <c r="A42" s="7"/>
      <c r="B42" s="2"/>
      <c r="C42" s="10"/>
      <c r="D42" s="3"/>
    </row>
    <row r="43" spans="1:4" ht="15.75">
      <c r="A43" s="7"/>
      <c r="B43" s="4"/>
      <c r="C43" s="4"/>
      <c r="D43" s="3"/>
    </row>
    <row r="44" spans="1:4" ht="15.75">
      <c r="A44" s="7"/>
      <c r="B44" s="4"/>
      <c r="C44" s="8"/>
      <c r="D44" s="3"/>
    </row>
  </sheetData>
  <sheetProtection/>
  <mergeCells count="9">
    <mergeCell ref="E3:E4"/>
    <mergeCell ref="F3:F4"/>
    <mergeCell ref="A24:B24"/>
    <mergeCell ref="A35:B35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34" horizontalDpi="600" verticalDpi="600" orientation="landscape" paperSize="9" scale="90" r:id="rId1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zoomScalePageLayoutView="0" workbookViewId="0" topLeftCell="C1">
      <selection activeCell="C30" sqref="C30"/>
    </sheetView>
  </sheetViews>
  <sheetFormatPr defaultColWidth="9.140625" defaultRowHeight="15"/>
  <cols>
    <col min="1" max="1" width="4.8515625" style="0" customWidth="1"/>
    <col min="2" max="2" width="72.7109375" style="0" customWidth="1"/>
    <col min="3" max="3" width="14.00390625" style="0" customWidth="1"/>
    <col min="4" max="4" width="14.140625" style="0" customWidth="1"/>
    <col min="5" max="5" width="12.7109375" style="0" bestFit="1" customWidth="1"/>
    <col min="6" max="6" width="13.7109375" style="0" customWidth="1"/>
    <col min="7" max="7" width="14.28125" style="0" customWidth="1"/>
    <col min="8" max="8" width="15.421875" style="0" customWidth="1"/>
    <col min="9" max="9" width="13.7109375" style="0" customWidth="1"/>
    <col min="10" max="10" width="15.57421875" style="23" customWidth="1"/>
    <col min="11" max="11" width="14.421875" style="0" customWidth="1"/>
    <col min="12" max="12" width="14.57421875" style="0" customWidth="1"/>
    <col min="13" max="13" width="12.421875" style="0" customWidth="1"/>
    <col min="14" max="14" width="15.421875" style="0" customWidth="1"/>
  </cols>
  <sheetData>
    <row r="1" spans="1:14" ht="15.7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2"/>
      <c r="M1" s="32"/>
      <c r="N1" s="32"/>
    </row>
    <row r="2" spans="1:14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.75" customHeight="1">
      <c r="A3" s="53"/>
      <c r="B3" s="53" t="s">
        <v>1</v>
      </c>
      <c r="C3" s="53" t="s">
        <v>39</v>
      </c>
      <c r="D3" s="24"/>
      <c r="E3" s="24"/>
      <c r="F3" s="24"/>
      <c r="G3" s="53" t="s">
        <v>40</v>
      </c>
      <c r="H3" s="24"/>
      <c r="I3" s="24"/>
      <c r="J3" s="24"/>
      <c r="K3" s="53" t="s">
        <v>43</v>
      </c>
      <c r="L3" s="55" t="s">
        <v>20</v>
      </c>
      <c r="M3" s="55" t="s">
        <v>21</v>
      </c>
      <c r="N3" s="55" t="s">
        <v>44</v>
      </c>
    </row>
    <row r="4" spans="1:14" ht="82.5" customHeight="1">
      <c r="A4" s="54"/>
      <c r="B4" s="54"/>
      <c r="C4" s="54"/>
      <c r="D4" s="25" t="s">
        <v>20</v>
      </c>
      <c r="E4" s="25" t="s">
        <v>21</v>
      </c>
      <c r="F4" s="25" t="s">
        <v>41</v>
      </c>
      <c r="G4" s="54"/>
      <c r="H4" s="25" t="s">
        <v>20</v>
      </c>
      <c r="I4" s="25" t="s">
        <v>21</v>
      </c>
      <c r="J4" s="25" t="s">
        <v>42</v>
      </c>
      <c r="K4" s="54"/>
      <c r="L4" s="55"/>
      <c r="M4" s="55"/>
      <c r="N4" s="55"/>
    </row>
    <row r="5" spans="1:14" s="1" customFormat="1" ht="47.25" customHeight="1">
      <c r="A5" s="29"/>
      <c r="B5" s="26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34"/>
      <c r="N5" s="34"/>
    </row>
    <row r="6" spans="1:14" ht="29.25" customHeight="1">
      <c r="A6" s="27">
        <v>1</v>
      </c>
      <c r="B6" s="35" t="s">
        <v>3</v>
      </c>
      <c r="C6" s="36">
        <v>5</v>
      </c>
      <c r="D6" s="36"/>
      <c r="E6" s="36"/>
      <c r="F6" s="36">
        <f aca="true" t="shared" si="0" ref="F6:F23">SUM(C6:E6)</f>
        <v>5</v>
      </c>
      <c r="G6" s="37">
        <v>5</v>
      </c>
      <c r="H6" s="37"/>
      <c r="I6" s="37"/>
      <c r="J6" s="37">
        <f aca="true" t="shared" si="1" ref="J6:J23">SUM(G6:I6)</f>
        <v>5</v>
      </c>
      <c r="K6" s="37">
        <v>5</v>
      </c>
      <c r="L6" s="38"/>
      <c r="M6" s="38"/>
      <c r="N6" s="39">
        <f aca="true" t="shared" si="2" ref="N6:N23">SUM(K6:M6)</f>
        <v>5</v>
      </c>
    </row>
    <row r="7" spans="1:14" ht="40.5" customHeight="1">
      <c r="A7" s="27">
        <v>2</v>
      </c>
      <c r="B7" s="40" t="s">
        <v>4</v>
      </c>
      <c r="C7" s="41">
        <v>1</v>
      </c>
      <c r="D7" s="41"/>
      <c r="E7" s="41"/>
      <c r="F7" s="41">
        <f t="shared" si="0"/>
        <v>1</v>
      </c>
      <c r="G7" s="37">
        <v>1</v>
      </c>
      <c r="H7" s="37"/>
      <c r="I7" s="37"/>
      <c r="J7" s="37">
        <f t="shared" si="1"/>
        <v>1</v>
      </c>
      <c r="K7" s="37">
        <v>1</v>
      </c>
      <c r="L7" s="38"/>
      <c r="M7" s="38"/>
      <c r="N7" s="39">
        <f t="shared" si="2"/>
        <v>1</v>
      </c>
    </row>
    <row r="8" spans="1:14" ht="41.25" customHeight="1">
      <c r="A8" s="27">
        <v>3</v>
      </c>
      <c r="B8" s="35" t="s">
        <v>5</v>
      </c>
      <c r="C8" s="42">
        <v>5</v>
      </c>
      <c r="D8" s="42"/>
      <c r="E8" s="42"/>
      <c r="F8" s="42">
        <f t="shared" si="0"/>
        <v>5</v>
      </c>
      <c r="G8" s="37">
        <v>5</v>
      </c>
      <c r="H8" s="37"/>
      <c r="I8" s="37"/>
      <c r="J8" s="37">
        <f t="shared" si="1"/>
        <v>5</v>
      </c>
      <c r="K8" s="37">
        <v>5</v>
      </c>
      <c r="L8" s="38"/>
      <c r="M8" s="38"/>
      <c r="N8" s="39">
        <f t="shared" si="2"/>
        <v>5</v>
      </c>
    </row>
    <row r="9" spans="1:14" ht="21.75" customHeight="1">
      <c r="A9" s="27">
        <v>4</v>
      </c>
      <c r="B9" s="40" t="s">
        <v>6</v>
      </c>
      <c r="C9" s="42">
        <v>3</v>
      </c>
      <c r="D9" s="42"/>
      <c r="E9" s="42"/>
      <c r="F9" s="42">
        <f t="shared" si="0"/>
        <v>3</v>
      </c>
      <c r="G9" s="37">
        <v>3</v>
      </c>
      <c r="H9" s="37"/>
      <c r="I9" s="37"/>
      <c r="J9" s="37">
        <f t="shared" si="1"/>
        <v>3</v>
      </c>
      <c r="K9" s="37">
        <v>3</v>
      </c>
      <c r="L9" s="38"/>
      <c r="M9" s="38"/>
      <c r="N9" s="39">
        <f t="shared" si="2"/>
        <v>3</v>
      </c>
    </row>
    <row r="10" spans="1:14" ht="47.25" customHeight="1">
      <c r="A10" s="27">
        <v>5</v>
      </c>
      <c r="B10" s="35" t="s">
        <v>7</v>
      </c>
      <c r="C10" s="37">
        <v>3</v>
      </c>
      <c r="D10" s="37"/>
      <c r="E10" s="37"/>
      <c r="F10" s="37">
        <f t="shared" si="0"/>
        <v>3</v>
      </c>
      <c r="G10" s="37">
        <v>3</v>
      </c>
      <c r="H10" s="37"/>
      <c r="I10" s="37"/>
      <c r="J10" s="37">
        <f t="shared" si="1"/>
        <v>3</v>
      </c>
      <c r="K10" s="37">
        <v>3</v>
      </c>
      <c r="L10" s="38"/>
      <c r="M10" s="38"/>
      <c r="N10" s="39">
        <f t="shared" si="2"/>
        <v>3</v>
      </c>
    </row>
    <row r="11" spans="1:14" ht="19.5" customHeight="1">
      <c r="A11" s="27">
        <v>6</v>
      </c>
      <c r="B11" s="35" t="s">
        <v>8</v>
      </c>
      <c r="C11" s="37">
        <v>3</v>
      </c>
      <c r="D11" s="37"/>
      <c r="E11" s="37"/>
      <c r="F11" s="37">
        <f t="shared" si="0"/>
        <v>3</v>
      </c>
      <c r="G11" s="37">
        <v>3</v>
      </c>
      <c r="H11" s="37"/>
      <c r="I11" s="37"/>
      <c r="J11" s="37">
        <f t="shared" si="1"/>
        <v>3</v>
      </c>
      <c r="K11" s="37">
        <v>3</v>
      </c>
      <c r="L11" s="38"/>
      <c r="M11" s="38"/>
      <c r="N11" s="39">
        <f t="shared" si="2"/>
        <v>3</v>
      </c>
    </row>
    <row r="12" spans="1:14" ht="27.75" customHeight="1">
      <c r="A12" s="27">
        <v>7</v>
      </c>
      <c r="B12" s="40" t="s">
        <v>9</v>
      </c>
      <c r="C12" s="42">
        <v>7</v>
      </c>
      <c r="D12" s="42"/>
      <c r="E12" s="42"/>
      <c r="F12" s="42">
        <f t="shared" si="0"/>
        <v>7</v>
      </c>
      <c r="G12" s="37">
        <v>7</v>
      </c>
      <c r="H12" s="37"/>
      <c r="I12" s="37"/>
      <c r="J12" s="37">
        <f t="shared" si="1"/>
        <v>7</v>
      </c>
      <c r="K12" s="37">
        <v>7</v>
      </c>
      <c r="L12" s="38"/>
      <c r="M12" s="38"/>
      <c r="N12" s="39">
        <f t="shared" si="2"/>
        <v>7</v>
      </c>
    </row>
    <row r="13" spans="1:14" ht="26.25">
      <c r="A13" s="27">
        <v>8</v>
      </c>
      <c r="B13" s="35" t="s">
        <v>13</v>
      </c>
      <c r="C13" s="42">
        <v>216.6</v>
      </c>
      <c r="D13" s="42"/>
      <c r="E13" s="42"/>
      <c r="F13" s="42">
        <f t="shared" si="0"/>
        <v>216.6</v>
      </c>
      <c r="G13" s="37">
        <v>960</v>
      </c>
      <c r="H13" s="37"/>
      <c r="I13" s="37"/>
      <c r="J13" s="37">
        <f t="shared" si="1"/>
        <v>960</v>
      </c>
      <c r="K13" s="37">
        <v>216.6</v>
      </c>
      <c r="L13" s="38"/>
      <c r="M13" s="38"/>
      <c r="N13" s="39">
        <f t="shared" si="2"/>
        <v>216.6</v>
      </c>
    </row>
    <row r="14" spans="1:14" ht="33" customHeight="1">
      <c r="A14" s="27">
        <v>9</v>
      </c>
      <c r="B14" s="40" t="s">
        <v>15</v>
      </c>
      <c r="C14" s="42">
        <v>100</v>
      </c>
      <c r="D14" s="42"/>
      <c r="E14" s="42"/>
      <c r="F14" s="42">
        <f t="shared" si="0"/>
        <v>100</v>
      </c>
      <c r="G14" s="37">
        <v>100</v>
      </c>
      <c r="H14" s="37"/>
      <c r="I14" s="37"/>
      <c r="J14" s="37">
        <f t="shared" si="1"/>
        <v>100</v>
      </c>
      <c r="K14" s="37">
        <v>100</v>
      </c>
      <c r="L14" s="38"/>
      <c r="M14" s="38"/>
      <c r="N14" s="39">
        <f t="shared" si="2"/>
        <v>100</v>
      </c>
    </row>
    <row r="15" spans="1:14" ht="18.75" customHeight="1">
      <c r="A15" s="27">
        <v>10</v>
      </c>
      <c r="B15" s="43" t="s">
        <v>2</v>
      </c>
      <c r="C15" s="42">
        <v>40</v>
      </c>
      <c r="D15" s="42"/>
      <c r="E15" s="42"/>
      <c r="F15" s="42">
        <f t="shared" si="0"/>
        <v>40</v>
      </c>
      <c r="G15" s="37">
        <v>40</v>
      </c>
      <c r="H15" s="37"/>
      <c r="I15" s="37"/>
      <c r="J15" s="37">
        <f t="shared" si="1"/>
        <v>40</v>
      </c>
      <c r="K15" s="37">
        <v>40</v>
      </c>
      <c r="L15" s="38"/>
      <c r="M15" s="38"/>
      <c r="N15" s="39">
        <f t="shared" si="2"/>
        <v>40</v>
      </c>
    </row>
    <row r="16" spans="1:14" ht="18" customHeight="1">
      <c r="A16" s="29">
        <v>11</v>
      </c>
      <c r="B16" s="43" t="s">
        <v>10</v>
      </c>
      <c r="C16" s="37">
        <v>684.7</v>
      </c>
      <c r="D16" s="37"/>
      <c r="E16" s="37"/>
      <c r="F16" s="37">
        <f t="shared" si="0"/>
        <v>684.7</v>
      </c>
      <c r="G16" s="37">
        <v>767.3</v>
      </c>
      <c r="H16" s="37"/>
      <c r="I16" s="37"/>
      <c r="J16" s="37">
        <f t="shared" si="1"/>
        <v>767.3</v>
      </c>
      <c r="K16" s="37">
        <v>370</v>
      </c>
      <c r="L16" s="38"/>
      <c r="M16" s="38"/>
      <c r="N16" s="39">
        <f t="shared" si="2"/>
        <v>370</v>
      </c>
    </row>
    <row r="17" spans="1:14" ht="29.25" customHeight="1">
      <c r="A17" s="44">
        <v>12</v>
      </c>
      <c r="B17" s="40" t="s">
        <v>0</v>
      </c>
      <c r="C17" s="37">
        <v>400</v>
      </c>
      <c r="D17" s="37"/>
      <c r="E17" s="37"/>
      <c r="F17" s="37">
        <f t="shared" si="0"/>
        <v>400</v>
      </c>
      <c r="G17" s="37">
        <v>400</v>
      </c>
      <c r="H17" s="37"/>
      <c r="I17" s="37"/>
      <c r="J17" s="37">
        <f t="shared" si="1"/>
        <v>400</v>
      </c>
      <c r="K17" s="37">
        <v>400</v>
      </c>
      <c r="L17" s="38"/>
      <c r="M17" s="38"/>
      <c r="N17" s="39">
        <f t="shared" si="2"/>
        <v>400</v>
      </c>
    </row>
    <row r="18" spans="1:14" ht="30" customHeight="1">
      <c r="A18" s="45">
        <v>13</v>
      </c>
      <c r="B18" s="35" t="s">
        <v>16</v>
      </c>
      <c r="C18" s="37">
        <v>960</v>
      </c>
      <c r="D18" s="37"/>
      <c r="E18" s="37"/>
      <c r="F18" s="37">
        <f t="shared" si="0"/>
        <v>960</v>
      </c>
      <c r="G18" s="37">
        <v>40</v>
      </c>
      <c r="H18" s="37"/>
      <c r="I18" s="37"/>
      <c r="J18" s="37">
        <f t="shared" si="1"/>
        <v>40</v>
      </c>
      <c r="K18" s="37">
        <v>40</v>
      </c>
      <c r="L18" s="38"/>
      <c r="M18" s="38"/>
      <c r="N18" s="39">
        <f t="shared" si="2"/>
        <v>40</v>
      </c>
    </row>
    <row r="19" spans="1:14" ht="21.75" customHeight="1">
      <c r="A19" s="45">
        <v>14</v>
      </c>
      <c r="B19" s="40" t="s">
        <v>17</v>
      </c>
      <c r="C19" s="37">
        <v>85</v>
      </c>
      <c r="D19" s="37"/>
      <c r="E19" s="37"/>
      <c r="F19" s="37">
        <f t="shared" si="0"/>
        <v>85</v>
      </c>
      <c r="G19" s="37">
        <v>85</v>
      </c>
      <c r="H19" s="37"/>
      <c r="I19" s="37"/>
      <c r="J19" s="37">
        <f t="shared" si="1"/>
        <v>85</v>
      </c>
      <c r="K19" s="37">
        <v>85</v>
      </c>
      <c r="L19" s="38"/>
      <c r="M19" s="38"/>
      <c r="N19" s="39">
        <f t="shared" si="2"/>
        <v>85</v>
      </c>
    </row>
    <row r="20" spans="1:14" ht="33" customHeight="1">
      <c r="A20" s="27">
        <v>15</v>
      </c>
      <c r="B20" s="35" t="s">
        <v>11</v>
      </c>
      <c r="C20" s="37">
        <v>20</v>
      </c>
      <c r="D20" s="37"/>
      <c r="E20" s="37"/>
      <c r="F20" s="37">
        <f t="shared" si="0"/>
        <v>20</v>
      </c>
      <c r="G20" s="37">
        <v>20</v>
      </c>
      <c r="H20" s="37"/>
      <c r="I20" s="37"/>
      <c r="J20" s="37">
        <f t="shared" si="1"/>
        <v>20</v>
      </c>
      <c r="K20" s="37">
        <v>20</v>
      </c>
      <c r="L20" s="38"/>
      <c r="M20" s="38"/>
      <c r="N20" s="39">
        <f t="shared" si="2"/>
        <v>20</v>
      </c>
    </row>
    <row r="21" spans="1:14" ht="32.25" customHeight="1">
      <c r="A21" s="27">
        <v>16</v>
      </c>
      <c r="B21" s="35" t="s">
        <v>12</v>
      </c>
      <c r="C21" s="37">
        <v>3</v>
      </c>
      <c r="D21" s="37"/>
      <c r="E21" s="37"/>
      <c r="F21" s="37">
        <f t="shared" si="0"/>
        <v>3</v>
      </c>
      <c r="G21" s="37">
        <v>3</v>
      </c>
      <c r="H21" s="37"/>
      <c r="I21" s="37"/>
      <c r="J21" s="37">
        <f t="shared" si="1"/>
        <v>3</v>
      </c>
      <c r="K21" s="37">
        <v>3</v>
      </c>
      <c r="L21" s="38"/>
      <c r="M21" s="38"/>
      <c r="N21" s="39">
        <f t="shared" si="2"/>
        <v>3</v>
      </c>
    </row>
    <row r="22" spans="1:14" ht="32.25" customHeight="1">
      <c r="A22" s="27">
        <v>17</v>
      </c>
      <c r="B22" s="5" t="s">
        <v>18</v>
      </c>
      <c r="C22" s="11">
        <v>80</v>
      </c>
      <c r="D22" s="11"/>
      <c r="E22" s="11"/>
      <c r="F22" s="11">
        <f t="shared" si="0"/>
        <v>80</v>
      </c>
      <c r="G22" s="12">
        <v>20</v>
      </c>
      <c r="H22" s="12"/>
      <c r="I22" s="12"/>
      <c r="J22" s="12">
        <f t="shared" si="1"/>
        <v>20</v>
      </c>
      <c r="K22" s="12">
        <v>20</v>
      </c>
      <c r="L22" s="38"/>
      <c r="M22" s="38"/>
      <c r="N22" s="39">
        <f t="shared" si="2"/>
        <v>20</v>
      </c>
    </row>
    <row r="23" spans="1:14" ht="29.25" customHeight="1">
      <c r="A23" s="28"/>
      <c r="B23" s="6" t="s">
        <v>23</v>
      </c>
      <c r="C23" s="13">
        <f>SUM(C6:C22)</f>
        <v>2616.3</v>
      </c>
      <c r="D23" s="11"/>
      <c r="E23" s="11"/>
      <c r="F23" s="13">
        <f t="shared" si="0"/>
        <v>2616.3</v>
      </c>
      <c r="G23" s="16">
        <v>1718.9</v>
      </c>
      <c r="H23" s="16"/>
      <c r="I23" s="16"/>
      <c r="J23" s="16">
        <f t="shared" si="1"/>
        <v>1718.9</v>
      </c>
      <c r="K23" s="16">
        <f>SUM(K6:K22)</f>
        <v>1321.6</v>
      </c>
      <c r="L23" s="38"/>
      <c r="M23" s="38"/>
      <c r="N23" s="46">
        <f t="shared" si="2"/>
        <v>1321.6</v>
      </c>
    </row>
    <row r="24" spans="1:14" ht="29.25" customHeight="1">
      <c r="A24" s="48" t="s">
        <v>24</v>
      </c>
      <c r="B24" s="49"/>
      <c r="C24" s="13"/>
      <c r="D24" s="11"/>
      <c r="E24" s="11"/>
      <c r="F24" s="11"/>
      <c r="G24" s="12"/>
      <c r="H24" s="12"/>
      <c r="I24" s="12"/>
      <c r="J24" s="12"/>
      <c r="K24" s="12"/>
      <c r="L24" s="38"/>
      <c r="M24" s="38"/>
      <c r="N24" s="38"/>
    </row>
    <row r="25" spans="1:14" ht="15.75">
      <c r="A25" s="29">
        <v>19</v>
      </c>
      <c r="B25" s="9" t="s">
        <v>25</v>
      </c>
      <c r="C25" s="17">
        <v>3000</v>
      </c>
      <c r="D25" s="17"/>
      <c r="E25" s="17">
        <v>9000</v>
      </c>
      <c r="F25" s="17">
        <f aca="true" t="shared" si="3" ref="F25:F34">SUM(C25:E25)</f>
        <v>12000</v>
      </c>
      <c r="G25" s="17">
        <v>3000</v>
      </c>
      <c r="H25" s="17"/>
      <c r="I25" s="17">
        <v>9450</v>
      </c>
      <c r="J25" s="14">
        <f aca="true" t="shared" si="4" ref="J25:J34">SUM(G25:I25)</f>
        <v>12450</v>
      </c>
      <c r="K25" s="14">
        <v>3000</v>
      </c>
      <c r="L25" s="38"/>
      <c r="M25" s="38">
        <v>9922.5</v>
      </c>
      <c r="N25" s="39">
        <f>SUM(K25:M25)</f>
        <v>12922.5</v>
      </c>
    </row>
    <row r="26" spans="1:14" ht="17.25" customHeight="1">
      <c r="A26" s="29">
        <v>20</v>
      </c>
      <c r="B26" s="5" t="s">
        <v>19</v>
      </c>
      <c r="C26" s="17">
        <v>2548.8</v>
      </c>
      <c r="D26" s="17"/>
      <c r="E26" s="17"/>
      <c r="F26" s="17">
        <f t="shared" si="3"/>
        <v>2548.8</v>
      </c>
      <c r="G26" s="17">
        <v>1299.3</v>
      </c>
      <c r="H26" s="17"/>
      <c r="I26" s="17"/>
      <c r="J26" s="14">
        <f t="shared" si="4"/>
        <v>1299.3</v>
      </c>
      <c r="K26" s="14">
        <v>1353.9</v>
      </c>
      <c r="L26" s="38"/>
      <c r="M26" s="38"/>
      <c r="N26" s="39">
        <f>SUM(K26:M26)</f>
        <v>1353.9</v>
      </c>
    </row>
    <row r="27" spans="1:14" ht="15.75">
      <c r="A27" s="29">
        <v>21</v>
      </c>
      <c r="B27" s="5" t="s">
        <v>26</v>
      </c>
      <c r="C27" s="17">
        <v>25.8</v>
      </c>
      <c r="D27" s="17">
        <v>25760</v>
      </c>
      <c r="E27" s="17"/>
      <c r="F27" s="17">
        <f t="shared" si="3"/>
        <v>25785.8</v>
      </c>
      <c r="G27" s="17">
        <v>25.8</v>
      </c>
      <c r="H27" s="17">
        <v>25760</v>
      </c>
      <c r="I27" s="17"/>
      <c r="J27" s="14">
        <f t="shared" si="4"/>
        <v>25785.8</v>
      </c>
      <c r="K27" s="14">
        <v>25.8</v>
      </c>
      <c r="L27" s="38">
        <v>25760</v>
      </c>
      <c r="M27" s="38"/>
      <c r="N27" s="39">
        <f aca="true" t="shared" si="5" ref="N27:N40">SUM(K27:M27)</f>
        <v>25785.8</v>
      </c>
    </row>
    <row r="28" spans="1:14" ht="15.75">
      <c r="A28" s="29"/>
      <c r="B28" s="5" t="s">
        <v>27</v>
      </c>
      <c r="C28" s="17">
        <v>66.9</v>
      </c>
      <c r="D28" s="17">
        <v>6890.8</v>
      </c>
      <c r="E28" s="17"/>
      <c r="F28" s="17">
        <f t="shared" si="3"/>
        <v>6957.7</v>
      </c>
      <c r="G28" s="17">
        <v>8.3</v>
      </c>
      <c r="H28" s="17">
        <v>8266.5</v>
      </c>
      <c r="I28" s="17"/>
      <c r="J28" s="14">
        <f t="shared" si="4"/>
        <v>8274.8</v>
      </c>
      <c r="K28" s="14">
        <v>10.9</v>
      </c>
      <c r="L28" s="38">
        <v>10883.5</v>
      </c>
      <c r="M28" s="38"/>
      <c r="N28" s="39">
        <f t="shared" si="5"/>
        <v>10894.4</v>
      </c>
    </row>
    <row r="29" spans="1:14" ht="15.75">
      <c r="A29" s="29"/>
      <c r="B29" s="5" t="s">
        <v>34</v>
      </c>
      <c r="C29" s="17">
        <v>150</v>
      </c>
      <c r="D29" s="17"/>
      <c r="E29" s="17"/>
      <c r="F29" s="17">
        <v>150</v>
      </c>
      <c r="G29" s="17">
        <v>150</v>
      </c>
      <c r="H29" s="17"/>
      <c r="I29" s="17"/>
      <c r="J29" s="14"/>
      <c r="K29" s="14">
        <v>148.2</v>
      </c>
      <c r="L29" s="38"/>
      <c r="M29" s="38"/>
      <c r="N29" s="39">
        <f t="shared" si="5"/>
        <v>148.2</v>
      </c>
    </row>
    <row r="30" spans="1:14" ht="15.75">
      <c r="A30" s="29"/>
      <c r="B30" s="5" t="s">
        <v>35</v>
      </c>
      <c r="C30" s="17">
        <v>200</v>
      </c>
      <c r="D30" s="17"/>
      <c r="E30" s="17"/>
      <c r="F30" s="17">
        <v>200</v>
      </c>
      <c r="G30" s="17">
        <v>200</v>
      </c>
      <c r="H30" s="17"/>
      <c r="I30" s="17"/>
      <c r="J30" s="14"/>
      <c r="K30" s="14">
        <f>SUM(G30:J30)</f>
        <v>200</v>
      </c>
      <c r="L30" s="38"/>
      <c r="M30" s="38"/>
      <c r="N30" s="39">
        <f t="shared" si="5"/>
        <v>200</v>
      </c>
    </row>
    <row r="31" spans="1:14" ht="15.75">
      <c r="A31" s="29"/>
      <c r="B31" s="5" t="s">
        <v>28</v>
      </c>
      <c r="C31" s="17">
        <v>904.3</v>
      </c>
      <c r="D31" s="17"/>
      <c r="E31" s="17"/>
      <c r="F31" s="17">
        <f t="shared" si="3"/>
        <v>904.3</v>
      </c>
      <c r="G31" s="17">
        <v>2214.4</v>
      </c>
      <c r="H31" s="17"/>
      <c r="I31" s="17"/>
      <c r="J31" s="14">
        <f>SUM(G31:I31)</f>
        <v>2214.4</v>
      </c>
      <c r="K31" s="14">
        <v>2160.3</v>
      </c>
      <c r="L31" s="38"/>
      <c r="M31" s="38"/>
      <c r="N31" s="39">
        <f t="shared" si="5"/>
        <v>2160.3</v>
      </c>
    </row>
    <row r="32" spans="1:14" ht="15.75">
      <c r="A32" s="29"/>
      <c r="B32" s="5"/>
      <c r="C32" s="17"/>
      <c r="D32" s="17"/>
      <c r="E32" s="17"/>
      <c r="F32" s="17"/>
      <c r="G32" s="17"/>
      <c r="H32" s="17"/>
      <c r="I32" s="17"/>
      <c r="J32" s="14"/>
      <c r="K32" s="14"/>
      <c r="L32" s="38"/>
      <c r="M32" s="38"/>
      <c r="N32" s="39">
        <f t="shared" si="5"/>
        <v>0</v>
      </c>
    </row>
    <row r="33" spans="1:14" ht="15.75">
      <c r="A33" s="29"/>
      <c r="B33" s="5" t="s">
        <v>29</v>
      </c>
      <c r="C33" s="17">
        <v>4128.4</v>
      </c>
      <c r="D33" s="17"/>
      <c r="E33" s="17"/>
      <c r="F33" s="17">
        <f t="shared" si="3"/>
        <v>4128.4</v>
      </c>
      <c r="G33" s="17">
        <v>4128.4</v>
      </c>
      <c r="H33" s="17"/>
      <c r="I33" s="17"/>
      <c r="J33" s="14">
        <f t="shared" si="4"/>
        <v>4128.4</v>
      </c>
      <c r="K33" s="14">
        <v>4128.4</v>
      </c>
      <c r="L33" s="38"/>
      <c r="M33" s="38"/>
      <c r="N33" s="39">
        <f t="shared" si="5"/>
        <v>4128.4</v>
      </c>
    </row>
    <row r="34" spans="1:14" ht="15.75">
      <c r="A34" s="29"/>
      <c r="B34" s="6" t="s">
        <v>33</v>
      </c>
      <c r="C34" s="18">
        <f>SUM(C25:C33)</f>
        <v>11024.2</v>
      </c>
      <c r="D34" s="18">
        <f>SUM(D27:D33)</f>
        <v>32650.8</v>
      </c>
      <c r="E34" s="18">
        <v>9000</v>
      </c>
      <c r="F34" s="18">
        <f t="shared" si="3"/>
        <v>52675</v>
      </c>
      <c r="G34" s="18">
        <f>SUM(G25:G33)</f>
        <v>11026.2</v>
      </c>
      <c r="H34" s="18">
        <f>SUM(H25:H33)</f>
        <v>34026.5</v>
      </c>
      <c r="I34" s="18">
        <f>SUM(I25:I33)</f>
        <v>9450</v>
      </c>
      <c r="J34" s="15">
        <f t="shared" si="4"/>
        <v>54502.7</v>
      </c>
      <c r="K34" s="15">
        <f>SUM(K25:K33)</f>
        <v>11027.5</v>
      </c>
      <c r="L34" s="47">
        <f>SUM(L25:L33)</f>
        <v>36643.5</v>
      </c>
      <c r="M34" s="47">
        <v>9922.5</v>
      </c>
      <c r="N34" s="46">
        <f t="shared" si="5"/>
        <v>57593.5</v>
      </c>
    </row>
    <row r="35" spans="1:14" ht="31.5" customHeight="1">
      <c r="A35" s="50" t="s">
        <v>30</v>
      </c>
      <c r="B35" s="51"/>
      <c r="C35" s="17"/>
      <c r="D35" s="17"/>
      <c r="E35" s="17"/>
      <c r="F35" s="17"/>
      <c r="G35" s="18"/>
      <c r="H35" s="18"/>
      <c r="I35" s="18"/>
      <c r="J35" s="14"/>
      <c r="K35" s="14"/>
      <c r="L35" s="38"/>
      <c r="M35" s="38"/>
      <c r="N35" s="39">
        <f t="shared" si="5"/>
        <v>0</v>
      </c>
    </row>
    <row r="36" spans="1:14" ht="15.75">
      <c r="A36" s="29"/>
      <c r="B36" s="5" t="s">
        <v>32</v>
      </c>
      <c r="C36" s="17">
        <v>376.8</v>
      </c>
      <c r="D36" s="17"/>
      <c r="E36" s="17"/>
      <c r="F36" s="17">
        <v>376.8</v>
      </c>
      <c r="G36" s="17"/>
      <c r="H36" s="17"/>
      <c r="I36" s="17"/>
      <c r="J36" s="14"/>
      <c r="K36" s="14"/>
      <c r="L36" s="38"/>
      <c r="M36" s="38"/>
      <c r="N36" s="39">
        <f t="shared" si="5"/>
        <v>0</v>
      </c>
    </row>
    <row r="37" spans="1:14" ht="15.75">
      <c r="A37" s="29"/>
      <c r="B37" s="5" t="s">
        <v>31</v>
      </c>
      <c r="C37" s="17">
        <v>1390.7</v>
      </c>
      <c r="D37" s="17"/>
      <c r="E37" s="17"/>
      <c r="F37" s="17">
        <v>1390.7</v>
      </c>
      <c r="G37" s="17">
        <v>1384.1</v>
      </c>
      <c r="H37" s="17">
        <v>338704.286</v>
      </c>
      <c r="I37" s="17"/>
      <c r="J37" s="14">
        <f>SUM(G37:I37)</f>
        <v>340088.386</v>
      </c>
      <c r="K37" s="14"/>
      <c r="L37" s="38"/>
      <c r="M37" s="38"/>
      <c r="N37" s="39">
        <f t="shared" si="5"/>
        <v>0</v>
      </c>
    </row>
    <row r="38" spans="1:14" ht="15.75">
      <c r="A38" s="29"/>
      <c r="B38" s="5" t="s">
        <v>36</v>
      </c>
      <c r="C38" s="17">
        <v>8.6</v>
      </c>
      <c r="D38" s="17"/>
      <c r="E38" s="17">
        <v>3674</v>
      </c>
      <c r="F38" s="17">
        <f>SUM(C38:E38)</f>
        <v>3682.6</v>
      </c>
      <c r="G38" s="17">
        <v>346.2</v>
      </c>
      <c r="H38" s="17" t="s">
        <v>37</v>
      </c>
      <c r="I38" s="17">
        <v>3408.4</v>
      </c>
      <c r="J38" s="14">
        <v>3415.6</v>
      </c>
      <c r="K38" s="14">
        <v>10</v>
      </c>
      <c r="L38" s="38"/>
      <c r="M38" s="38"/>
      <c r="N38" s="39">
        <f t="shared" si="5"/>
        <v>10</v>
      </c>
    </row>
    <row r="39" spans="1:14" ht="15.75">
      <c r="A39" s="29"/>
      <c r="B39" s="6" t="s">
        <v>23</v>
      </c>
      <c r="C39" s="19">
        <f>SUM(C36:C38)</f>
        <v>1776.1</v>
      </c>
      <c r="D39" s="19"/>
      <c r="E39" s="19">
        <v>3674</v>
      </c>
      <c r="F39" s="19">
        <f>SUM(C39:E39)</f>
        <v>5450.1</v>
      </c>
      <c r="G39" s="18">
        <f>SUM(G37:G38)</f>
        <v>1730.3</v>
      </c>
      <c r="H39" s="18">
        <f>SUM(H37:H38)</f>
        <v>338704.286</v>
      </c>
      <c r="I39" s="17">
        <v>3408.4</v>
      </c>
      <c r="J39" s="15">
        <f>SUM(G39:I39)</f>
        <v>343842.98600000003</v>
      </c>
      <c r="K39" s="15">
        <f>SUM(K37:K38)</f>
        <v>10</v>
      </c>
      <c r="L39" s="47"/>
      <c r="M39" s="47"/>
      <c r="N39" s="46">
        <f t="shared" si="5"/>
        <v>10</v>
      </c>
    </row>
    <row r="40" spans="1:14" ht="15.75">
      <c r="A40" s="30"/>
      <c r="B40" s="6" t="s">
        <v>38</v>
      </c>
      <c r="C40" s="19"/>
      <c r="D40" s="19"/>
      <c r="E40" s="19"/>
      <c r="F40" s="19"/>
      <c r="G40" s="17">
        <v>1226.3</v>
      </c>
      <c r="H40" s="17"/>
      <c r="I40" s="17"/>
      <c r="J40" s="14">
        <v>1226.3</v>
      </c>
      <c r="K40" s="14">
        <v>3918.8</v>
      </c>
      <c r="L40" s="38"/>
      <c r="M40" s="38"/>
      <c r="N40" s="39">
        <f t="shared" si="5"/>
        <v>3918.8</v>
      </c>
    </row>
    <row r="41" spans="1:14" ht="15.75">
      <c r="A41" s="4"/>
      <c r="B41" s="6" t="s">
        <v>45</v>
      </c>
      <c r="C41" s="31">
        <f>C23+C34+C39</f>
        <v>15416.6</v>
      </c>
      <c r="D41" s="31">
        <f>SUM(D34)</f>
        <v>32650.8</v>
      </c>
      <c r="E41" s="31">
        <f>SUM(E34+E39)</f>
        <v>12674</v>
      </c>
      <c r="F41" s="31">
        <f>SUM(C41:E41)</f>
        <v>60741.4</v>
      </c>
      <c r="G41" s="18">
        <f>SUM(G23+G34+G39+G40)</f>
        <v>15701.699999999999</v>
      </c>
      <c r="H41" s="18">
        <f>SUM(H34+H39)</f>
        <v>372730.786</v>
      </c>
      <c r="I41" s="18">
        <v>12858.4</v>
      </c>
      <c r="J41" s="15">
        <f>SUM(J23+J34+J39+J40)</f>
        <v>401290.886</v>
      </c>
      <c r="K41" s="15">
        <f>K23+K34+K39+K40</f>
        <v>16277.900000000001</v>
      </c>
      <c r="L41" s="15">
        <f>L23+L34+L39+L40</f>
        <v>36643.5</v>
      </c>
      <c r="M41" s="15">
        <f>M23+M34+M39+M40</f>
        <v>9922.5</v>
      </c>
      <c r="N41" s="15">
        <f>N23+N34+N39+N40</f>
        <v>62843.9</v>
      </c>
    </row>
    <row r="42" spans="1:12" ht="15.75">
      <c r="A42" s="7"/>
      <c r="B42" s="2"/>
      <c r="C42" s="10"/>
      <c r="D42" s="10"/>
      <c r="E42" s="10"/>
      <c r="F42" s="10"/>
      <c r="G42" s="15"/>
      <c r="H42" s="15"/>
      <c r="I42" s="15"/>
      <c r="J42" s="20"/>
      <c r="K42" s="10"/>
      <c r="L42" s="3"/>
    </row>
    <row r="43" spans="1:12" ht="15.75">
      <c r="A43" s="7"/>
      <c r="B43" s="4"/>
      <c r="C43" s="4"/>
      <c r="D43" s="4"/>
      <c r="E43" s="4"/>
      <c r="F43" s="4"/>
      <c r="G43" s="4"/>
      <c r="H43" s="4"/>
      <c r="I43" s="4"/>
      <c r="J43" s="21"/>
      <c r="K43" s="4"/>
      <c r="L43" s="3"/>
    </row>
    <row r="44" spans="1:12" ht="15.75">
      <c r="A44" s="7"/>
      <c r="B44" s="4"/>
      <c r="C44" s="8"/>
      <c r="D44" s="8"/>
      <c r="E44" s="8"/>
      <c r="F44" s="8"/>
      <c r="G44" s="8"/>
      <c r="H44" s="8"/>
      <c r="I44" s="8"/>
      <c r="J44" s="22"/>
      <c r="K44" s="8"/>
      <c r="L44" s="3"/>
    </row>
  </sheetData>
  <sheetProtection/>
  <mergeCells count="11">
    <mergeCell ref="A35:B35"/>
    <mergeCell ref="A24:B24"/>
    <mergeCell ref="C3:C4"/>
    <mergeCell ref="K3:K4"/>
    <mergeCell ref="M3:M4"/>
    <mergeCell ref="N3:N4"/>
    <mergeCell ref="A1:K1"/>
    <mergeCell ref="L3:L4"/>
    <mergeCell ref="B3:B4"/>
    <mergeCell ref="A3:A4"/>
    <mergeCell ref="G3:G4"/>
  </mergeCells>
  <printOptions/>
  <pageMargins left="0.7086614173228347" right="0.7086614173228347" top="0.7480314960629921" bottom="0.7480314960629921" header="0.31496062992125984" footer="0.31496062992125984"/>
  <pageSetup fitToHeight="34" horizontalDpi="600" verticalDpi="600" orientation="landscape" paperSize="9" scale="90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Анна Владимировна Панкова</cp:lastModifiedBy>
  <cp:lastPrinted>2023-12-14T05:22:24Z</cp:lastPrinted>
  <dcterms:created xsi:type="dcterms:W3CDTF">2013-12-11T05:45:08Z</dcterms:created>
  <dcterms:modified xsi:type="dcterms:W3CDTF">2023-12-20T07:50:21Z</dcterms:modified>
  <cp:category/>
  <cp:version/>
  <cp:contentType/>
  <cp:contentStatus/>
</cp:coreProperties>
</file>