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70" windowHeight="11100" tabRatio="500" activeTab="0"/>
  </bookViews>
  <sheets>
    <sheet name="Мероприятия" sheetId="1" r:id="rId1"/>
  </sheets>
  <definedNames>
    <definedName name="Excel_BuiltIn_Print_Area" localSheetId="0">'Мероприятия'!$A$1:$L$149</definedName>
    <definedName name="_xlnm.Print_Area" localSheetId="0">'Мероприятия'!$A$1:$L$149</definedName>
  </definedNames>
  <calcPr fullCalcOnLoad="1"/>
</workbook>
</file>

<file path=xl/sharedStrings.xml><?xml version="1.0" encoding="utf-8"?>
<sst xmlns="http://schemas.openxmlformats.org/spreadsheetml/2006/main" count="91" uniqueCount="60">
  <si>
    <t xml:space="preserve"> Перечень мероприятий программы </t>
  </si>
  <si>
    <t>«Развитие транспортной системы и дорожного хозяйства Кирсановского муниципального округа"</t>
  </si>
  <si>
    <t>на 2024-2030 годы</t>
  </si>
  <si>
    <t>№ п/п</t>
  </si>
  <si>
    <t>Наименование подпрограммы, основного мероприятия, ведомственной целевой программы</t>
  </si>
  <si>
    <t>Ответст-венный испол-нитель, соиспол-нители</t>
  </si>
  <si>
    <t>Ожидаемые непосредственные результаты</t>
  </si>
  <si>
    <t>Объемы финансирования, тыс.рублей</t>
  </si>
  <si>
    <t>ВСЕГО</t>
  </si>
  <si>
    <t>в том числе</t>
  </si>
  <si>
    <t>наименование</t>
  </si>
  <si>
    <t>единица измерения</t>
  </si>
  <si>
    <t>годы реал. мероприят.</t>
  </si>
  <si>
    <t>значе-ние пока-зателя</t>
  </si>
  <si>
    <t>феде-ральный бюджет</t>
  </si>
  <si>
    <t>област-ной бюджет</t>
  </si>
  <si>
    <t>местный бюджет</t>
  </si>
  <si>
    <t>внебюд-жетные средства</t>
  </si>
  <si>
    <t>1. Подпрограмма «Совершенствование и развитие сети автомобильных дорог»</t>
  </si>
  <si>
    <t>1.1.</t>
  </si>
  <si>
    <t>комитет строи-тельства и ЖКХ администрации муниципального округа</t>
  </si>
  <si>
    <t>км</t>
  </si>
  <si>
    <t>ввод мощностей</t>
  </si>
  <si>
    <t>Ремонт, капитальный ремонт дорог общего пользования местного значения, в том числе:</t>
  </si>
  <si>
    <t>1.6.</t>
  </si>
  <si>
    <t>Ремонт мостов</t>
  </si>
  <si>
    <t>шт.</t>
  </si>
  <si>
    <t>Покупка и установка автопавильонов</t>
  </si>
  <si>
    <t>Строительный контроль по ремонту и содержанию дорожно-уличной сети</t>
  </si>
  <si>
    <t>Подготовка проектно-сметной документации на строительство, реконструкцию и ремонт дорожно-уличной сети</t>
  </si>
  <si>
    <t>Всего</t>
  </si>
  <si>
    <t xml:space="preserve">                       2. Подпрограмма "Развитие транспортного комплекса"</t>
  </si>
  <si>
    <t>2.1</t>
  </si>
  <si>
    <t>Обеспечение условий для развития транспортного комплекса</t>
  </si>
  <si>
    <t>отдел экономики, предпринимательства и потребительского рынка администрации муниципального округа</t>
  </si>
  <si>
    <t>комитет строи-тельства и ЖКХ, отдел экономики, предпринимательства и потребительского рынка администрации муниципального округа</t>
  </si>
  <si>
    <t>Содержание дорог общего пользования, горизонтальная разметка, межевание земельных участков, регистрация права постоянного пользования на земельные участки полос отвода автодорог, в том числе:</t>
  </si>
  <si>
    <t>1.1.1.</t>
  </si>
  <si>
    <t xml:space="preserve">Содержание автомобильных дорог общего пользования местного значения в зимний период </t>
  </si>
  <si>
    <t>Содержание улично-дорожной сети в зимний период</t>
  </si>
  <si>
    <t xml:space="preserve">Содержание автомобильных дорог общего пользования местного значения в летний период </t>
  </si>
  <si>
    <t>1.1.2.</t>
  </si>
  <si>
    <t>1.1.3.</t>
  </si>
  <si>
    <t>Ремонт участка автомобильной дороги "Тамбов-Пенза"-Свищевка-Несвитчино км 1+500 - км 2+500</t>
  </si>
  <si>
    <t>Ремонт  дорог (инициативное бюджетирование)</t>
  </si>
  <si>
    <t>1.2.</t>
  </si>
  <si>
    <t>Ремонт участка автомобильной дороги "Тамбов-Ртищево-Саратов"-Рамза км 0+000 - км 1+000</t>
  </si>
  <si>
    <t>Ремонт участка автомобильной дороги "Тамбов-Ртищево-Саратов"-Рамза км 1+000 - км 2+000</t>
  </si>
  <si>
    <t>1.2.1</t>
  </si>
  <si>
    <t>1.2.2</t>
  </si>
  <si>
    <t>1.2.3</t>
  </si>
  <si>
    <t>1.2.4</t>
  </si>
  <si>
    <t>ИТОГО                                               по подпрограмме "Совершенствование и развитие сети автомобильных дорог"</t>
  </si>
  <si>
    <t>ИТОГО                                                    по программе "Развитие транспортного комплекса"</t>
  </si>
  <si>
    <t>ИТОГО                                                   по программе "Развитие транспортной системы и дорожного хозяйства на 2024-2030 годы"</t>
  </si>
  <si>
    <t>1.3.</t>
  </si>
  <si>
    <t>1.4.</t>
  </si>
  <si>
    <t>1.5.</t>
  </si>
  <si>
    <t xml:space="preserve">Приложение № 1                                                                к постановлению администрации Кирсановского муниципального округа 
от «__26__»___02______2024г. № 211 </t>
  </si>
  <si>
    <t xml:space="preserve">Приложение № 4                                                                к Программе (паспорту), утвержденной постановлением администрации Кирсановского муниципального округа 
от «__17__»____01_____2024г. № 52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</si>
</sst>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51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17" xfId="0" applyNumberFormat="1" applyFont="1" applyFill="1" applyBorder="1" applyAlignment="1">
      <alignment horizontal="right" vertical="center" wrapText="1"/>
    </xf>
    <xf numFmtId="164" fontId="2" fillId="0" borderId="18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right" vertical="center" wrapText="1"/>
    </xf>
    <xf numFmtId="164" fontId="1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6" fontId="6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72C2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view="pageBreakPreview" zoomScaleSheetLayoutView="100" zoomScalePageLayoutView="0" workbookViewId="0" topLeftCell="A1">
      <selection activeCell="A5" sqref="A5:L5"/>
    </sheetView>
  </sheetViews>
  <sheetFormatPr defaultColWidth="8.75390625" defaultRowHeight="12.75"/>
  <cols>
    <col min="1" max="1" width="7.75390625" style="1" customWidth="1"/>
    <col min="2" max="2" width="38.375" style="1" customWidth="1"/>
    <col min="3" max="3" width="11.75390625" style="1" customWidth="1"/>
    <col min="4" max="4" width="15.375" style="1" customWidth="1"/>
    <col min="5" max="6" width="6.375" style="1" customWidth="1"/>
    <col min="7" max="7" width="7.375" style="2" customWidth="1"/>
    <col min="8" max="8" width="10.75390625" style="1" customWidth="1"/>
    <col min="9" max="9" width="11.00390625" style="1" customWidth="1"/>
    <col min="10" max="10" width="10.75390625" style="1" customWidth="1"/>
    <col min="11" max="11" width="10.375" style="1" customWidth="1"/>
    <col min="12" max="12" width="9.625" style="1" customWidth="1"/>
    <col min="13" max="13" width="8.75390625" style="1" customWidth="1"/>
    <col min="14" max="16" width="11.00390625" style="1" customWidth="1"/>
    <col min="17" max="16384" width="8.75390625" style="1" customWidth="1"/>
  </cols>
  <sheetData>
    <row r="1" spans="1:12" ht="85.5" customHeight="1">
      <c r="A1" s="3"/>
      <c r="B1" s="3"/>
      <c r="C1" s="3"/>
      <c r="D1" s="3"/>
      <c r="E1" s="3"/>
      <c r="F1" s="3"/>
      <c r="G1" s="3"/>
      <c r="H1" s="43" t="s">
        <v>58</v>
      </c>
      <c r="I1" s="43"/>
      <c r="J1" s="43"/>
      <c r="K1" s="43"/>
      <c r="L1" s="43"/>
    </row>
    <row r="2" spans="1:12" ht="83.25" customHeight="1">
      <c r="A2" s="3"/>
      <c r="B2" s="3"/>
      <c r="C2" s="3"/>
      <c r="D2" s="3"/>
      <c r="E2" s="3"/>
      <c r="F2" s="3"/>
      <c r="G2" s="3"/>
      <c r="H2" s="43" t="s">
        <v>59</v>
      </c>
      <c r="I2" s="43"/>
      <c r="J2" s="43"/>
      <c r="K2" s="43"/>
      <c r="L2" s="43"/>
    </row>
    <row r="3" spans="1:12" ht="42.75" customHeight="1">
      <c r="A3" s="3"/>
      <c r="B3" s="3"/>
      <c r="C3" s="3"/>
      <c r="D3" s="3"/>
      <c r="E3" s="3"/>
      <c r="F3" s="3"/>
      <c r="G3" s="3"/>
      <c r="H3" s="40"/>
      <c r="I3" s="40"/>
      <c r="J3" s="40"/>
      <c r="K3" s="40"/>
      <c r="L3" s="40"/>
    </row>
    <row r="4" spans="1:12" ht="21" customHeight="1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8.75" customHeight="1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8.75" customHeight="1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ht="38.25" customHeight="1">
      <c r="A7" s="2"/>
    </row>
    <row r="8" spans="1:12" ht="18.75" customHeight="1">
      <c r="A8" s="47" t="s">
        <v>3</v>
      </c>
      <c r="B8" s="47" t="s">
        <v>4</v>
      </c>
      <c r="C8" s="47" t="s">
        <v>5</v>
      </c>
      <c r="D8" s="47" t="s">
        <v>6</v>
      </c>
      <c r="E8" s="47"/>
      <c r="F8" s="47"/>
      <c r="G8" s="47"/>
      <c r="H8" s="47" t="s">
        <v>7</v>
      </c>
      <c r="I8" s="47"/>
      <c r="J8" s="47"/>
      <c r="K8" s="47"/>
      <c r="L8" s="47"/>
    </row>
    <row r="9" spans="1:12" ht="12.75" customHeight="1">
      <c r="A9" s="47"/>
      <c r="B9" s="47"/>
      <c r="C9" s="47"/>
      <c r="D9" s="47"/>
      <c r="E9" s="47"/>
      <c r="F9" s="47"/>
      <c r="G9" s="47"/>
      <c r="H9" s="47" t="s">
        <v>8</v>
      </c>
      <c r="I9" s="47" t="s">
        <v>9</v>
      </c>
      <c r="J9" s="47"/>
      <c r="K9" s="47"/>
      <c r="L9" s="47"/>
    </row>
    <row r="10" spans="1:12" ht="18.75" customHeight="1">
      <c r="A10" s="47"/>
      <c r="B10" s="47"/>
      <c r="C10" s="47"/>
      <c r="D10" s="47" t="s">
        <v>10</v>
      </c>
      <c r="E10" s="77" t="s">
        <v>11</v>
      </c>
      <c r="F10" s="78" t="s">
        <v>12</v>
      </c>
      <c r="G10" s="47" t="s">
        <v>13</v>
      </c>
      <c r="H10" s="47"/>
      <c r="I10" s="47" t="s">
        <v>14</v>
      </c>
      <c r="J10" s="47" t="s">
        <v>15</v>
      </c>
      <c r="K10" s="47" t="s">
        <v>16</v>
      </c>
      <c r="L10" s="79" t="s">
        <v>17</v>
      </c>
    </row>
    <row r="11" spans="1:12" ht="18.75" customHeight="1">
      <c r="A11" s="47"/>
      <c r="B11" s="47"/>
      <c r="C11" s="47"/>
      <c r="D11" s="47"/>
      <c r="E11" s="77"/>
      <c r="F11" s="78"/>
      <c r="G11" s="47"/>
      <c r="H11" s="47"/>
      <c r="I11" s="47"/>
      <c r="J11" s="47"/>
      <c r="K11" s="47"/>
      <c r="L11" s="47"/>
    </row>
    <row r="12" spans="1:12" ht="18.75" customHeight="1">
      <c r="A12" s="47"/>
      <c r="B12" s="47"/>
      <c r="C12" s="47"/>
      <c r="D12" s="47"/>
      <c r="E12" s="77"/>
      <c r="F12" s="78"/>
      <c r="G12" s="47"/>
      <c r="H12" s="47"/>
      <c r="I12" s="47"/>
      <c r="J12" s="47"/>
      <c r="K12" s="47"/>
      <c r="L12" s="47"/>
    </row>
    <row r="13" spans="1:12" ht="18.75" customHeight="1">
      <c r="A13" s="47"/>
      <c r="B13" s="47"/>
      <c r="C13" s="47"/>
      <c r="D13" s="47"/>
      <c r="E13" s="77"/>
      <c r="F13" s="78"/>
      <c r="G13" s="47"/>
      <c r="H13" s="47"/>
      <c r="I13" s="47"/>
      <c r="J13" s="47"/>
      <c r="K13" s="47"/>
      <c r="L13" s="47"/>
    </row>
    <row r="14" spans="1:12" ht="8.25" customHeight="1">
      <c r="A14" s="47"/>
      <c r="B14" s="47"/>
      <c r="C14" s="47"/>
      <c r="D14" s="47"/>
      <c r="E14" s="77"/>
      <c r="F14" s="78"/>
      <c r="G14" s="47"/>
      <c r="H14" s="47"/>
      <c r="I14" s="47"/>
      <c r="J14" s="47"/>
      <c r="K14" s="47"/>
      <c r="L14" s="47"/>
    </row>
    <row r="15" spans="1:12" ht="18.75" customHeight="1">
      <c r="A15" s="5"/>
      <c r="B15" s="6"/>
      <c r="C15" s="6"/>
      <c r="D15" s="6"/>
      <c r="E15" s="6"/>
      <c r="F15" s="7"/>
      <c r="G15" s="6"/>
      <c r="H15" s="6"/>
      <c r="I15" s="6"/>
      <c r="J15" s="6"/>
      <c r="K15" s="6"/>
      <c r="L15" s="8"/>
    </row>
    <row r="16" spans="1:12" ht="18.75" customHeight="1">
      <c r="A16" s="48" t="s">
        <v>18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8.75" customHeight="1">
      <c r="A17" s="44" t="s">
        <v>19</v>
      </c>
      <c r="B17" s="49" t="s">
        <v>36</v>
      </c>
      <c r="C17" s="46" t="s">
        <v>20</v>
      </c>
      <c r="D17" s="47"/>
      <c r="E17" s="47" t="s">
        <v>21</v>
      </c>
      <c r="F17" s="4">
        <v>2024</v>
      </c>
      <c r="G17" s="4">
        <v>514.05</v>
      </c>
      <c r="H17" s="11">
        <f aca="true" t="shared" si="0" ref="H17:H124">I17+J17+K17+L17</f>
        <v>33293.571429999996</v>
      </c>
      <c r="I17" s="12"/>
      <c r="J17" s="11">
        <f>J24+J31+J38</f>
        <v>25760</v>
      </c>
      <c r="K17" s="11">
        <v>7533.57143</v>
      </c>
      <c r="L17" s="11"/>
    </row>
    <row r="18" spans="1:12" ht="18.75" customHeight="1">
      <c r="A18" s="44"/>
      <c r="B18" s="49"/>
      <c r="C18" s="46"/>
      <c r="D18" s="47"/>
      <c r="E18" s="47"/>
      <c r="F18" s="4">
        <v>2025</v>
      </c>
      <c r="G18" s="4">
        <v>514.05</v>
      </c>
      <c r="H18" s="11">
        <f t="shared" si="0"/>
        <v>33267.5</v>
      </c>
      <c r="I18" s="12"/>
      <c r="J18" s="11">
        <v>25760</v>
      </c>
      <c r="K18" s="11">
        <v>7507.5</v>
      </c>
      <c r="L18" s="11"/>
    </row>
    <row r="19" spans="1:12" ht="18.75" customHeight="1">
      <c r="A19" s="44"/>
      <c r="B19" s="49"/>
      <c r="C19" s="46"/>
      <c r="D19" s="47"/>
      <c r="E19" s="47"/>
      <c r="F19" s="4">
        <v>2026</v>
      </c>
      <c r="G19" s="4">
        <v>514.05</v>
      </c>
      <c r="H19" s="11">
        <f t="shared" si="0"/>
        <v>33217.1</v>
      </c>
      <c r="I19" s="12"/>
      <c r="J19" s="11">
        <v>25760</v>
      </c>
      <c r="K19" s="11">
        <v>7457.1</v>
      </c>
      <c r="L19" s="11"/>
    </row>
    <row r="20" spans="1:12" ht="18.75" customHeight="1">
      <c r="A20" s="44"/>
      <c r="B20" s="49"/>
      <c r="C20" s="46"/>
      <c r="D20" s="47"/>
      <c r="E20" s="47"/>
      <c r="F20" s="4">
        <v>2027</v>
      </c>
      <c r="G20" s="4">
        <v>514.05</v>
      </c>
      <c r="H20" s="11">
        <f t="shared" si="0"/>
        <v>0</v>
      </c>
      <c r="I20" s="12"/>
      <c r="J20" s="11"/>
      <c r="K20" s="13"/>
      <c r="L20" s="12"/>
    </row>
    <row r="21" spans="1:12" ht="18.75" customHeight="1">
      <c r="A21" s="44"/>
      <c r="B21" s="49"/>
      <c r="C21" s="46"/>
      <c r="D21" s="47"/>
      <c r="E21" s="47"/>
      <c r="F21" s="4">
        <v>2028</v>
      </c>
      <c r="G21" s="4">
        <v>514.05</v>
      </c>
      <c r="H21" s="11">
        <f t="shared" si="0"/>
        <v>0</v>
      </c>
      <c r="I21" s="12"/>
      <c r="J21" s="11"/>
      <c r="K21" s="13"/>
      <c r="L21" s="12"/>
    </row>
    <row r="22" spans="1:12" ht="18.75" customHeight="1">
      <c r="A22" s="44"/>
      <c r="B22" s="49"/>
      <c r="C22" s="46"/>
      <c r="D22" s="47"/>
      <c r="E22" s="47"/>
      <c r="F22" s="4">
        <v>2029</v>
      </c>
      <c r="G22" s="4">
        <v>514.05</v>
      </c>
      <c r="H22" s="11">
        <f t="shared" si="0"/>
        <v>0</v>
      </c>
      <c r="I22" s="12"/>
      <c r="J22" s="11"/>
      <c r="K22" s="13"/>
      <c r="L22" s="12"/>
    </row>
    <row r="23" spans="1:12" ht="18.75" customHeight="1">
      <c r="A23" s="44"/>
      <c r="B23" s="49"/>
      <c r="C23" s="46"/>
      <c r="D23" s="47"/>
      <c r="E23" s="47"/>
      <c r="F23" s="4">
        <v>2030</v>
      </c>
      <c r="G23" s="4">
        <v>514.05</v>
      </c>
      <c r="H23" s="11">
        <f t="shared" si="0"/>
        <v>0</v>
      </c>
      <c r="I23" s="12"/>
      <c r="J23" s="11"/>
      <c r="K23" s="13"/>
      <c r="L23" s="12"/>
    </row>
    <row r="24" spans="1:12" ht="18.75" customHeight="1">
      <c r="A24" s="44" t="s">
        <v>37</v>
      </c>
      <c r="B24" s="45" t="s">
        <v>38</v>
      </c>
      <c r="C24" s="46" t="s">
        <v>20</v>
      </c>
      <c r="D24" s="47"/>
      <c r="E24" s="47" t="s">
        <v>21</v>
      </c>
      <c r="F24" s="4">
        <v>2024</v>
      </c>
      <c r="G24" s="4">
        <v>261.55</v>
      </c>
      <c r="H24" s="11">
        <f t="shared" si="0"/>
        <v>5137.72976</v>
      </c>
      <c r="I24" s="12"/>
      <c r="J24" s="11">
        <v>5034.97516</v>
      </c>
      <c r="K24" s="13">
        <v>102.7546</v>
      </c>
      <c r="L24" s="12"/>
    </row>
    <row r="25" spans="1:12" ht="18.75" customHeight="1">
      <c r="A25" s="44"/>
      <c r="B25" s="45"/>
      <c r="C25" s="46"/>
      <c r="D25" s="47"/>
      <c r="E25" s="47"/>
      <c r="F25" s="4">
        <v>2025</v>
      </c>
      <c r="G25" s="4">
        <v>261.55</v>
      </c>
      <c r="H25" s="11">
        <f t="shared" si="0"/>
        <v>0</v>
      </c>
      <c r="I25" s="12"/>
      <c r="J25" s="11"/>
      <c r="K25" s="13"/>
      <c r="L25" s="12"/>
    </row>
    <row r="26" spans="1:12" ht="18.75" customHeight="1">
      <c r="A26" s="44"/>
      <c r="B26" s="45"/>
      <c r="C26" s="46"/>
      <c r="D26" s="47"/>
      <c r="E26" s="47"/>
      <c r="F26" s="4">
        <v>2026</v>
      </c>
      <c r="G26" s="4">
        <v>261.55</v>
      </c>
      <c r="H26" s="11">
        <f t="shared" si="0"/>
        <v>0</v>
      </c>
      <c r="I26" s="12"/>
      <c r="J26" s="11"/>
      <c r="K26" s="13"/>
      <c r="L26" s="12"/>
    </row>
    <row r="27" spans="1:12" ht="18.75" customHeight="1">
      <c r="A27" s="44"/>
      <c r="B27" s="45"/>
      <c r="C27" s="46"/>
      <c r="D27" s="47"/>
      <c r="E27" s="47"/>
      <c r="F27" s="4">
        <v>2027</v>
      </c>
      <c r="G27" s="4">
        <v>261.55</v>
      </c>
      <c r="H27" s="11">
        <f t="shared" si="0"/>
        <v>0</v>
      </c>
      <c r="I27" s="12"/>
      <c r="J27" s="11"/>
      <c r="K27" s="13"/>
      <c r="L27" s="12"/>
    </row>
    <row r="28" spans="1:12" ht="18.75" customHeight="1">
      <c r="A28" s="44"/>
      <c r="B28" s="45"/>
      <c r="C28" s="46"/>
      <c r="D28" s="47"/>
      <c r="E28" s="47"/>
      <c r="F28" s="4">
        <v>2028</v>
      </c>
      <c r="G28" s="4">
        <v>261.55</v>
      </c>
      <c r="H28" s="11">
        <f t="shared" si="0"/>
        <v>0</v>
      </c>
      <c r="I28" s="12"/>
      <c r="J28" s="11"/>
      <c r="K28" s="13"/>
      <c r="L28" s="12"/>
    </row>
    <row r="29" spans="1:12" ht="18.75" customHeight="1">
      <c r="A29" s="44"/>
      <c r="B29" s="45"/>
      <c r="C29" s="46"/>
      <c r="D29" s="47"/>
      <c r="E29" s="47"/>
      <c r="F29" s="4">
        <v>2029</v>
      </c>
      <c r="G29" s="4">
        <v>261.55</v>
      </c>
      <c r="H29" s="11">
        <f t="shared" si="0"/>
        <v>0</v>
      </c>
      <c r="I29" s="12"/>
      <c r="J29" s="11"/>
      <c r="K29" s="13"/>
      <c r="L29" s="12"/>
    </row>
    <row r="30" spans="1:12" ht="18.75" customHeight="1">
      <c r="A30" s="44"/>
      <c r="B30" s="45"/>
      <c r="C30" s="46"/>
      <c r="D30" s="47"/>
      <c r="E30" s="47"/>
      <c r="F30" s="4">
        <v>2030</v>
      </c>
      <c r="G30" s="4">
        <v>261.55</v>
      </c>
      <c r="H30" s="11">
        <f t="shared" si="0"/>
        <v>0</v>
      </c>
      <c r="I30" s="12"/>
      <c r="J30" s="11"/>
      <c r="K30" s="13"/>
      <c r="L30" s="12"/>
    </row>
    <row r="31" spans="1:12" ht="18.75" customHeight="1">
      <c r="A31" s="44" t="s">
        <v>41</v>
      </c>
      <c r="B31" s="45" t="s">
        <v>39</v>
      </c>
      <c r="C31" s="46" t="s">
        <v>20</v>
      </c>
      <c r="D31" s="47"/>
      <c r="E31" s="47" t="s">
        <v>21</v>
      </c>
      <c r="F31" s="4">
        <v>2024</v>
      </c>
      <c r="G31" s="4">
        <v>252.5</v>
      </c>
      <c r="H31" s="11">
        <f t="shared" si="0"/>
        <v>6444.70281</v>
      </c>
      <c r="I31" s="12"/>
      <c r="J31" s="11"/>
      <c r="K31" s="42">
        <v>6444.70281</v>
      </c>
      <c r="L31" s="12"/>
    </row>
    <row r="32" spans="1:12" ht="18.75" customHeight="1">
      <c r="A32" s="44"/>
      <c r="B32" s="45"/>
      <c r="C32" s="46"/>
      <c r="D32" s="47"/>
      <c r="E32" s="47"/>
      <c r="F32" s="4">
        <v>2025</v>
      </c>
      <c r="G32" s="4">
        <v>252.5</v>
      </c>
      <c r="H32" s="11">
        <f t="shared" si="0"/>
        <v>0</v>
      </c>
      <c r="I32" s="12"/>
      <c r="J32" s="11"/>
      <c r="K32" s="13"/>
      <c r="L32" s="12"/>
    </row>
    <row r="33" spans="1:12" ht="18.75" customHeight="1">
      <c r="A33" s="44"/>
      <c r="B33" s="45"/>
      <c r="C33" s="46"/>
      <c r="D33" s="47"/>
      <c r="E33" s="47"/>
      <c r="F33" s="4">
        <v>2026</v>
      </c>
      <c r="G33" s="4">
        <v>252.5</v>
      </c>
      <c r="H33" s="11">
        <f t="shared" si="0"/>
        <v>0</v>
      </c>
      <c r="I33" s="12"/>
      <c r="J33" s="11"/>
      <c r="K33" s="13"/>
      <c r="L33" s="12"/>
    </row>
    <row r="34" spans="1:12" ht="18.75" customHeight="1">
      <c r="A34" s="44"/>
      <c r="B34" s="45"/>
      <c r="C34" s="46"/>
      <c r="D34" s="47"/>
      <c r="E34" s="47"/>
      <c r="F34" s="4">
        <v>2027</v>
      </c>
      <c r="G34" s="4">
        <v>252.5</v>
      </c>
      <c r="H34" s="11">
        <f t="shared" si="0"/>
        <v>0</v>
      </c>
      <c r="I34" s="12"/>
      <c r="J34" s="11"/>
      <c r="K34" s="13"/>
      <c r="L34" s="12"/>
    </row>
    <row r="35" spans="1:12" ht="18.75" customHeight="1">
      <c r="A35" s="44"/>
      <c r="B35" s="45"/>
      <c r="C35" s="46"/>
      <c r="D35" s="47"/>
      <c r="E35" s="47"/>
      <c r="F35" s="4">
        <v>2028</v>
      </c>
      <c r="G35" s="4">
        <v>252.5</v>
      </c>
      <c r="H35" s="11">
        <f t="shared" si="0"/>
        <v>0</v>
      </c>
      <c r="I35" s="12"/>
      <c r="J35" s="11"/>
      <c r="K35" s="13"/>
      <c r="L35" s="12"/>
    </row>
    <row r="36" spans="1:12" ht="18.75" customHeight="1">
      <c r="A36" s="44"/>
      <c r="B36" s="45"/>
      <c r="C36" s="46"/>
      <c r="D36" s="47"/>
      <c r="E36" s="47"/>
      <c r="F36" s="4">
        <v>2029</v>
      </c>
      <c r="G36" s="4">
        <v>252.5</v>
      </c>
      <c r="H36" s="11">
        <f t="shared" si="0"/>
        <v>0</v>
      </c>
      <c r="I36" s="12"/>
      <c r="J36" s="11"/>
      <c r="K36" s="13"/>
      <c r="L36" s="12"/>
    </row>
    <row r="37" spans="1:12" ht="18.75" customHeight="1">
      <c r="A37" s="44"/>
      <c r="B37" s="45"/>
      <c r="C37" s="46"/>
      <c r="D37" s="47"/>
      <c r="E37" s="47"/>
      <c r="F37" s="4">
        <v>2030</v>
      </c>
      <c r="G37" s="4">
        <v>252.5</v>
      </c>
      <c r="H37" s="11">
        <f t="shared" si="0"/>
        <v>0</v>
      </c>
      <c r="I37" s="12"/>
      <c r="J37" s="11"/>
      <c r="K37" s="13"/>
      <c r="L37" s="12"/>
    </row>
    <row r="38" spans="1:12" ht="18.75" customHeight="1">
      <c r="A38" s="44" t="s">
        <v>42</v>
      </c>
      <c r="B38" s="45" t="s">
        <v>40</v>
      </c>
      <c r="C38" s="46" t="s">
        <v>20</v>
      </c>
      <c r="D38" s="47"/>
      <c r="E38" s="47" t="s">
        <v>21</v>
      </c>
      <c r="F38" s="4">
        <v>2024</v>
      </c>
      <c r="G38" s="4">
        <v>514.05</v>
      </c>
      <c r="H38" s="11">
        <f>I38+J38+K38+L38</f>
        <v>21711.13886</v>
      </c>
      <c r="I38" s="12"/>
      <c r="J38" s="11">
        <v>20725.02484</v>
      </c>
      <c r="K38" s="13">
        <v>986.11402</v>
      </c>
      <c r="L38" s="12"/>
    </row>
    <row r="39" spans="1:12" ht="18.75" customHeight="1">
      <c r="A39" s="44"/>
      <c r="B39" s="45"/>
      <c r="C39" s="46"/>
      <c r="D39" s="47"/>
      <c r="E39" s="47"/>
      <c r="F39" s="4">
        <v>2025</v>
      </c>
      <c r="G39" s="4">
        <v>514.05</v>
      </c>
      <c r="H39" s="11">
        <f t="shared" si="0"/>
        <v>0</v>
      </c>
      <c r="I39" s="12"/>
      <c r="J39" s="11"/>
      <c r="K39" s="13"/>
      <c r="L39" s="12"/>
    </row>
    <row r="40" spans="1:12" ht="18.75" customHeight="1">
      <c r="A40" s="44"/>
      <c r="B40" s="45"/>
      <c r="C40" s="46"/>
      <c r="D40" s="47"/>
      <c r="E40" s="47"/>
      <c r="F40" s="4">
        <v>2026</v>
      </c>
      <c r="G40" s="4">
        <v>514.05</v>
      </c>
      <c r="H40" s="11">
        <f t="shared" si="0"/>
        <v>0</v>
      </c>
      <c r="I40" s="12"/>
      <c r="J40" s="11"/>
      <c r="K40" s="13"/>
      <c r="L40" s="12"/>
    </row>
    <row r="41" spans="1:12" ht="18.75" customHeight="1">
      <c r="A41" s="44"/>
      <c r="B41" s="45"/>
      <c r="C41" s="46"/>
      <c r="D41" s="47"/>
      <c r="E41" s="47"/>
      <c r="F41" s="4">
        <v>2027</v>
      </c>
      <c r="G41" s="4">
        <v>514.05</v>
      </c>
      <c r="H41" s="11">
        <f t="shared" si="0"/>
        <v>0</v>
      </c>
      <c r="I41" s="12"/>
      <c r="J41" s="11"/>
      <c r="K41" s="13"/>
      <c r="L41" s="12"/>
    </row>
    <row r="42" spans="1:12" ht="18.75" customHeight="1">
      <c r="A42" s="44"/>
      <c r="B42" s="45"/>
      <c r="C42" s="46"/>
      <c r="D42" s="47"/>
      <c r="E42" s="47"/>
      <c r="F42" s="4">
        <v>2028</v>
      </c>
      <c r="G42" s="4">
        <v>514.05</v>
      </c>
      <c r="H42" s="11">
        <f t="shared" si="0"/>
        <v>0</v>
      </c>
      <c r="I42" s="12"/>
      <c r="J42" s="11"/>
      <c r="K42" s="13"/>
      <c r="L42" s="12"/>
    </row>
    <row r="43" spans="1:12" ht="18.75" customHeight="1">
      <c r="A43" s="44"/>
      <c r="B43" s="45"/>
      <c r="C43" s="46"/>
      <c r="D43" s="47"/>
      <c r="E43" s="47"/>
      <c r="F43" s="4">
        <v>2029</v>
      </c>
      <c r="G43" s="4">
        <v>514.05</v>
      </c>
      <c r="H43" s="11">
        <f t="shared" si="0"/>
        <v>0</v>
      </c>
      <c r="I43" s="12"/>
      <c r="J43" s="11"/>
      <c r="K43" s="13"/>
      <c r="L43" s="12"/>
    </row>
    <row r="44" spans="1:12" ht="18.75" customHeight="1">
      <c r="A44" s="44"/>
      <c r="B44" s="45"/>
      <c r="C44" s="46"/>
      <c r="D44" s="47"/>
      <c r="E44" s="47"/>
      <c r="F44" s="4">
        <v>2030</v>
      </c>
      <c r="G44" s="4">
        <v>514.05</v>
      </c>
      <c r="H44" s="11">
        <f t="shared" si="0"/>
        <v>0</v>
      </c>
      <c r="I44" s="12"/>
      <c r="J44" s="11"/>
      <c r="K44" s="13"/>
      <c r="L44" s="12"/>
    </row>
    <row r="45" spans="1:12" ht="18.75" customHeight="1">
      <c r="A45" s="63" t="s">
        <v>45</v>
      </c>
      <c r="B45" s="47" t="s">
        <v>23</v>
      </c>
      <c r="C45" s="46" t="s">
        <v>20</v>
      </c>
      <c r="D45" s="47" t="s">
        <v>22</v>
      </c>
      <c r="E45" s="52" t="s">
        <v>21</v>
      </c>
      <c r="F45" s="4">
        <v>2024</v>
      </c>
      <c r="G45" s="16">
        <v>1</v>
      </c>
      <c r="H45" s="11">
        <f t="shared" si="0"/>
        <v>19031.42857</v>
      </c>
      <c r="I45" s="16"/>
      <c r="J45" s="11">
        <f>J52+J83</f>
        <v>6890.8</v>
      </c>
      <c r="K45" s="11">
        <v>3140.62857</v>
      </c>
      <c r="L45" s="11">
        <f>L52+L83</f>
        <v>9000</v>
      </c>
    </row>
    <row r="46" spans="1:12" ht="18.75" customHeight="1">
      <c r="A46" s="63"/>
      <c r="B46" s="47"/>
      <c r="C46" s="46"/>
      <c r="D46" s="47"/>
      <c r="E46" s="52"/>
      <c r="F46" s="4">
        <v>2025</v>
      </c>
      <c r="G46" s="16"/>
      <c r="H46" s="11">
        <f t="shared" si="0"/>
        <v>20885.2</v>
      </c>
      <c r="I46" s="16"/>
      <c r="J46" s="11">
        <v>8266.5</v>
      </c>
      <c r="K46" s="13">
        <v>3168.7</v>
      </c>
      <c r="L46" s="11">
        <v>9450</v>
      </c>
    </row>
    <row r="47" spans="1:12" ht="18.75" customHeight="1">
      <c r="A47" s="63"/>
      <c r="B47" s="47"/>
      <c r="C47" s="46"/>
      <c r="D47" s="47"/>
      <c r="E47" s="52"/>
      <c r="F47" s="4">
        <v>2026</v>
      </c>
      <c r="G47" s="16"/>
      <c r="H47" s="11">
        <f t="shared" si="0"/>
        <v>24028.1</v>
      </c>
      <c r="I47" s="16"/>
      <c r="J47" s="17">
        <v>10883.5</v>
      </c>
      <c r="K47" s="13">
        <v>3222.1</v>
      </c>
      <c r="L47" s="11">
        <v>9922.5</v>
      </c>
    </row>
    <row r="48" spans="1:12" ht="18.75" customHeight="1">
      <c r="A48" s="63"/>
      <c r="B48" s="47"/>
      <c r="C48" s="46"/>
      <c r="D48" s="47"/>
      <c r="E48" s="52"/>
      <c r="F48" s="4">
        <v>2027</v>
      </c>
      <c r="G48" s="16"/>
      <c r="H48" s="11">
        <f t="shared" si="0"/>
        <v>0</v>
      </c>
      <c r="I48" s="16"/>
      <c r="J48" s="17"/>
      <c r="K48" s="13"/>
      <c r="L48" s="12"/>
    </row>
    <row r="49" spans="1:12" ht="18.75" customHeight="1">
      <c r="A49" s="63"/>
      <c r="B49" s="47"/>
      <c r="C49" s="46"/>
      <c r="D49" s="47"/>
      <c r="E49" s="52"/>
      <c r="F49" s="4">
        <v>2028</v>
      </c>
      <c r="G49" s="16"/>
      <c r="H49" s="11">
        <f t="shared" si="0"/>
        <v>0</v>
      </c>
      <c r="I49" s="16"/>
      <c r="J49" s="17"/>
      <c r="K49" s="13"/>
      <c r="L49" s="12"/>
    </row>
    <row r="50" spans="1:12" ht="18.75" customHeight="1">
      <c r="A50" s="63"/>
      <c r="B50" s="47"/>
      <c r="C50" s="46"/>
      <c r="D50" s="47"/>
      <c r="E50" s="52"/>
      <c r="F50" s="4">
        <v>2029</v>
      </c>
      <c r="G50" s="16"/>
      <c r="H50" s="11">
        <f t="shared" si="0"/>
        <v>0</v>
      </c>
      <c r="I50" s="16"/>
      <c r="J50" s="17"/>
      <c r="K50" s="13"/>
      <c r="L50" s="12"/>
    </row>
    <row r="51" spans="1:12" ht="18.75" customHeight="1">
      <c r="A51" s="63"/>
      <c r="B51" s="47"/>
      <c r="C51" s="46"/>
      <c r="D51" s="47"/>
      <c r="E51" s="52"/>
      <c r="F51" s="4">
        <v>2030</v>
      </c>
      <c r="G51" s="16"/>
      <c r="H51" s="11">
        <f t="shared" si="0"/>
        <v>0</v>
      </c>
      <c r="I51" s="16"/>
      <c r="J51" s="17"/>
      <c r="K51" s="13"/>
      <c r="L51" s="12"/>
    </row>
    <row r="52" spans="1:12" ht="18.75" customHeight="1">
      <c r="A52" s="50" t="s">
        <v>48</v>
      </c>
      <c r="B52" s="76" t="s">
        <v>43</v>
      </c>
      <c r="C52" s="69" t="s">
        <v>20</v>
      </c>
      <c r="D52" s="49" t="s">
        <v>22</v>
      </c>
      <c r="E52" s="73" t="s">
        <v>21</v>
      </c>
      <c r="F52" s="4">
        <v>2024</v>
      </c>
      <c r="G52" s="16">
        <v>1</v>
      </c>
      <c r="H52" s="11">
        <f t="shared" si="0"/>
        <v>7031.42857</v>
      </c>
      <c r="I52" s="18"/>
      <c r="J52" s="38">
        <v>6890.8</v>
      </c>
      <c r="K52" s="39">
        <v>140.62857</v>
      </c>
      <c r="L52" s="12"/>
    </row>
    <row r="53" spans="1:12" ht="18.75" customHeight="1">
      <c r="A53" s="68"/>
      <c r="B53" s="76"/>
      <c r="C53" s="70"/>
      <c r="D53" s="72"/>
      <c r="E53" s="74"/>
      <c r="F53" s="4">
        <v>2025</v>
      </c>
      <c r="G53" s="16"/>
      <c r="H53" s="11">
        <f t="shared" si="0"/>
        <v>0</v>
      </c>
      <c r="I53" s="16"/>
      <c r="J53" s="17"/>
      <c r="K53" s="17"/>
      <c r="L53" s="12"/>
    </row>
    <row r="54" spans="1:12" ht="18.75" customHeight="1">
      <c r="A54" s="68"/>
      <c r="B54" s="76"/>
      <c r="C54" s="70"/>
      <c r="D54" s="72"/>
      <c r="E54" s="74"/>
      <c r="F54" s="4">
        <v>2026</v>
      </c>
      <c r="G54" s="16"/>
      <c r="H54" s="11">
        <f t="shared" si="0"/>
        <v>0</v>
      </c>
      <c r="I54" s="16"/>
      <c r="J54" s="17"/>
      <c r="K54" s="17"/>
      <c r="L54" s="12"/>
    </row>
    <row r="55" spans="1:12" ht="18.75" customHeight="1">
      <c r="A55" s="68"/>
      <c r="B55" s="76"/>
      <c r="C55" s="70"/>
      <c r="D55" s="72"/>
      <c r="E55" s="74"/>
      <c r="F55" s="4">
        <v>2027</v>
      </c>
      <c r="G55" s="16"/>
      <c r="H55" s="11">
        <f t="shared" si="0"/>
        <v>0</v>
      </c>
      <c r="I55" s="16"/>
      <c r="J55" s="17"/>
      <c r="K55" s="17"/>
      <c r="L55" s="12"/>
    </row>
    <row r="56" spans="1:12" ht="18.75" customHeight="1">
      <c r="A56" s="68"/>
      <c r="B56" s="76"/>
      <c r="C56" s="70"/>
      <c r="D56" s="72"/>
      <c r="E56" s="74"/>
      <c r="F56" s="4">
        <v>2028</v>
      </c>
      <c r="G56" s="16"/>
      <c r="H56" s="11">
        <f t="shared" si="0"/>
        <v>0</v>
      </c>
      <c r="I56" s="16"/>
      <c r="J56" s="17"/>
      <c r="K56" s="17"/>
      <c r="L56" s="12"/>
    </row>
    <row r="57" spans="1:12" ht="18.75" customHeight="1">
      <c r="A57" s="68"/>
      <c r="B57" s="76"/>
      <c r="C57" s="70"/>
      <c r="D57" s="72"/>
      <c r="E57" s="74"/>
      <c r="F57" s="4">
        <v>2029</v>
      </c>
      <c r="G57" s="16"/>
      <c r="H57" s="11">
        <f t="shared" si="0"/>
        <v>0</v>
      </c>
      <c r="I57" s="16"/>
      <c r="J57" s="17"/>
      <c r="K57" s="17"/>
      <c r="L57" s="12"/>
    </row>
    <row r="58" spans="1:12" ht="18.75" customHeight="1">
      <c r="A58" s="57"/>
      <c r="B58" s="76"/>
      <c r="C58" s="71"/>
      <c r="D58" s="66"/>
      <c r="E58" s="67"/>
      <c r="F58" s="4">
        <v>2030</v>
      </c>
      <c r="G58" s="16"/>
      <c r="H58" s="11">
        <f t="shared" si="0"/>
        <v>0</v>
      </c>
      <c r="I58" s="16"/>
      <c r="J58" s="17"/>
      <c r="K58" s="17"/>
      <c r="L58" s="12"/>
    </row>
    <row r="59" spans="1:12" ht="18.75" customHeight="1" hidden="1">
      <c r="A59" s="14"/>
      <c r="B59" s="4"/>
      <c r="C59" s="10"/>
      <c r="D59" s="4"/>
      <c r="E59" s="15"/>
      <c r="F59" s="4"/>
      <c r="G59" s="4"/>
      <c r="H59" s="11">
        <f t="shared" si="0"/>
        <v>0</v>
      </c>
      <c r="I59" s="18"/>
      <c r="J59" s="18"/>
      <c r="K59" s="19"/>
      <c r="L59" s="12"/>
    </row>
    <row r="60" spans="1:12" ht="18.75" customHeight="1" hidden="1">
      <c r="A60" s="14"/>
      <c r="B60" s="4"/>
      <c r="C60" s="10"/>
      <c r="D60" s="4"/>
      <c r="E60" s="15"/>
      <c r="F60" s="4"/>
      <c r="G60" s="4"/>
      <c r="H60" s="11">
        <f t="shared" si="0"/>
        <v>0</v>
      </c>
      <c r="I60" s="18"/>
      <c r="J60" s="18"/>
      <c r="K60" s="19"/>
      <c r="L60" s="12"/>
    </row>
    <row r="61" spans="1:12" ht="18.75" customHeight="1" hidden="1">
      <c r="A61" s="14"/>
      <c r="B61" s="4"/>
      <c r="C61" s="10"/>
      <c r="D61" s="4"/>
      <c r="E61" s="15"/>
      <c r="F61" s="4"/>
      <c r="G61" s="4"/>
      <c r="H61" s="11">
        <f t="shared" si="0"/>
        <v>0</v>
      </c>
      <c r="I61" s="18"/>
      <c r="J61" s="18"/>
      <c r="K61" s="19"/>
      <c r="L61" s="12"/>
    </row>
    <row r="62" spans="1:12" ht="18.75" customHeight="1" hidden="1">
      <c r="A62" s="14"/>
      <c r="B62" s="4"/>
      <c r="C62" s="10"/>
      <c r="D62" s="4"/>
      <c r="E62" s="15"/>
      <c r="F62" s="4"/>
      <c r="G62" s="4"/>
      <c r="H62" s="11">
        <f t="shared" si="0"/>
        <v>0</v>
      </c>
      <c r="I62" s="18"/>
      <c r="J62" s="18"/>
      <c r="K62" s="19"/>
      <c r="L62" s="12"/>
    </row>
    <row r="63" spans="1:12" ht="18.75" customHeight="1" hidden="1">
      <c r="A63" s="14"/>
      <c r="B63" s="4"/>
      <c r="C63" s="10"/>
      <c r="D63" s="4"/>
      <c r="E63" s="15"/>
      <c r="F63" s="4"/>
      <c r="G63" s="4"/>
      <c r="H63" s="11">
        <f t="shared" si="0"/>
        <v>0</v>
      </c>
      <c r="I63" s="18"/>
      <c r="J63" s="18"/>
      <c r="K63" s="19"/>
      <c r="L63" s="12"/>
    </row>
    <row r="64" spans="1:12" ht="18.75" customHeight="1" hidden="1">
      <c r="A64" s="14"/>
      <c r="B64" s="4"/>
      <c r="C64" s="10"/>
      <c r="D64" s="4"/>
      <c r="E64" s="15"/>
      <c r="F64" s="4"/>
      <c r="G64" s="4"/>
      <c r="H64" s="11">
        <f t="shared" si="0"/>
        <v>0</v>
      </c>
      <c r="I64" s="18"/>
      <c r="J64" s="18"/>
      <c r="K64" s="19"/>
      <c r="L64" s="12"/>
    </row>
    <row r="65" spans="1:12" ht="18.75" customHeight="1" hidden="1">
      <c r="A65" s="14"/>
      <c r="B65" s="4"/>
      <c r="C65" s="10"/>
      <c r="D65" s="4"/>
      <c r="E65" s="15"/>
      <c r="F65" s="4"/>
      <c r="G65" s="4"/>
      <c r="H65" s="11">
        <f t="shared" si="0"/>
        <v>0</v>
      </c>
      <c r="I65" s="18"/>
      <c r="J65" s="18"/>
      <c r="K65" s="19"/>
      <c r="L65" s="12"/>
    </row>
    <row r="66" spans="1:12" ht="18.75" customHeight="1" hidden="1">
      <c r="A66" s="14"/>
      <c r="B66" s="4"/>
      <c r="C66" s="10"/>
      <c r="D66" s="4"/>
      <c r="E66" s="15"/>
      <c r="F66" s="4"/>
      <c r="G66" s="4"/>
      <c r="H66" s="11">
        <f t="shared" si="0"/>
        <v>0</v>
      </c>
      <c r="I66" s="18"/>
      <c r="J66" s="18"/>
      <c r="K66" s="19"/>
      <c r="L66" s="12"/>
    </row>
    <row r="67" spans="1:12" ht="0.75" customHeight="1" hidden="1">
      <c r="A67" s="14"/>
      <c r="B67" s="4"/>
      <c r="C67" s="10"/>
      <c r="D67" s="4"/>
      <c r="E67" s="15"/>
      <c r="F67" s="4">
        <v>2019</v>
      </c>
      <c r="G67" s="4"/>
      <c r="H67" s="11">
        <f t="shared" si="0"/>
        <v>0</v>
      </c>
      <c r="I67" s="18"/>
      <c r="J67" s="18"/>
      <c r="K67" s="19"/>
      <c r="L67" s="12"/>
    </row>
    <row r="68" spans="1:12" ht="18.75" customHeight="1" hidden="1">
      <c r="A68" s="14"/>
      <c r="B68" s="4"/>
      <c r="C68" s="10"/>
      <c r="D68" s="4"/>
      <c r="E68" s="15"/>
      <c r="F68" s="4">
        <v>2020</v>
      </c>
      <c r="G68" s="4"/>
      <c r="H68" s="11">
        <f t="shared" si="0"/>
        <v>0</v>
      </c>
      <c r="I68" s="18"/>
      <c r="J68" s="18"/>
      <c r="K68" s="19"/>
      <c r="L68" s="12"/>
    </row>
    <row r="69" spans="1:12" ht="18.75" customHeight="1">
      <c r="A69" s="50" t="s">
        <v>49</v>
      </c>
      <c r="B69" s="76" t="s">
        <v>46</v>
      </c>
      <c r="C69" s="69" t="s">
        <v>20</v>
      </c>
      <c r="D69" s="49" t="s">
        <v>22</v>
      </c>
      <c r="E69" s="73" t="s">
        <v>21</v>
      </c>
      <c r="F69" s="4">
        <v>2024</v>
      </c>
      <c r="G69" s="16"/>
      <c r="H69" s="11">
        <f aca="true" t="shared" si="1" ref="H69:H75">I69+J69+K69+L69</f>
        <v>0</v>
      </c>
      <c r="I69" s="18"/>
      <c r="J69" s="18"/>
      <c r="K69" s="19"/>
      <c r="L69" s="12"/>
    </row>
    <row r="70" spans="1:12" ht="18.75" customHeight="1">
      <c r="A70" s="68"/>
      <c r="B70" s="76"/>
      <c r="C70" s="70"/>
      <c r="D70" s="72"/>
      <c r="E70" s="74"/>
      <c r="F70" s="4">
        <v>2025</v>
      </c>
      <c r="G70" s="16">
        <v>1</v>
      </c>
      <c r="H70" s="11">
        <f t="shared" si="1"/>
        <v>8435.2</v>
      </c>
      <c r="I70" s="18"/>
      <c r="J70" s="18">
        <v>8266.5</v>
      </c>
      <c r="K70" s="19">
        <v>168.7</v>
      </c>
      <c r="L70" s="12"/>
    </row>
    <row r="71" spans="1:12" ht="18.75" customHeight="1">
      <c r="A71" s="68"/>
      <c r="B71" s="76"/>
      <c r="C71" s="70"/>
      <c r="D71" s="72"/>
      <c r="E71" s="74"/>
      <c r="F71" s="4">
        <v>2026</v>
      </c>
      <c r="G71" s="16"/>
      <c r="H71" s="11">
        <f t="shared" si="1"/>
        <v>0</v>
      </c>
      <c r="I71" s="18"/>
      <c r="J71" s="18"/>
      <c r="K71" s="19"/>
      <c r="L71" s="12"/>
    </row>
    <row r="72" spans="1:12" ht="18.75" customHeight="1">
      <c r="A72" s="68"/>
      <c r="B72" s="76"/>
      <c r="C72" s="70"/>
      <c r="D72" s="72"/>
      <c r="E72" s="74"/>
      <c r="F72" s="4">
        <v>2027</v>
      </c>
      <c r="G72" s="16"/>
      <c r="H72" s="11">
        <f t="shared" si="1"/>
        <v>0</v>
      </c>
      <c r="I72" s="18"/>
      <c r="J72" s="18"/>
      <c r="K72" s="19"/>
      <c r="L72" s="12"/>
    </row>
    <row r="73" spans="1:12" ht="18.75" customHeight="1">
      <c r="A73" s="68"/>
      <c r="B73" s="76"/>
      <c r="C73" s="70"/>
      <c r="D73" s="72"/>
      <c r="E73" s="74"/>
      <c r="F73" s="4">
        <v>2028</v>
      </c>
      <c r="G73" s="16"/>
      <c r="H73" s="11">
        <f t="shared" si="1"/>
        <v>0</v>
      </c>
      <c r="I73" s="18"/>
      <c r="J73" s="18"/>
      <c r="K73" s="19"/>
      <c r="L73" s="12"/>
    </row>
    <row r="74" spans="1:12" ht="18.75" customHeight="1">
      <c r="A74" s="68"/>
      <c r="B74" s="76"/>
      <c r="C74" s="70"/>
      <c r="D74" s="72"/>
      <c r="E74" s="74"/>
      <c r="F74" s="4">
        <v>2029</v>
      </c>
      <c r="G74" s="16"/>
      <c r="H74" s="11">
        <f t="shared" si="1"/>
        <v>0</v>
      </c>
      <c r="I74" s="18"/>
      <c r="J74" s="18"/>
      <c r="K74" s="19"/>
      <c r="L74" s="12"/>
    </row>
    <row r="75" spans="1:12" ht="18.75" customHeight="1">
      <c r="A75" s="57"/>
      <c r="B75" s="76"/>
      <c r="C75" s="71"/>
      <c r="D75" s="66"/>
      <c r="E75" s="67"/>
      <c r="F75" s="4">
        <v>2030</v>
      </c>
      <c r="G75" s="16"/>
      <c r="H75" s="11">
        <f t="shared" si="1"/>
        <v>0</v>
      </c>
      <c r="I75" s="18"/>
      <c r="J75" s="18"/>
      <c r="K75" s="19"/>
      <c r="L75" s="12"/>
    </row>
    <row r="76" spans="1:12" ht="18.75" customHeight="1">
      <c r="A76" s="50" t="s">
        <v>50</v>
      </c>
      <c r="B76" s="76" t="s">
        <v>47</v>
      </c>
      <c r="C76" s="69" t="s">
        <v>20</v>
      </c>
      <c r="D76" s="49" t="s">
        <v>22</v>
      </c>
      <c r="E76" s="73" t="s">
        <v>21</v>
      </c>
      <c r="F76" s="4">
        <v>2024</v>
      </c>
      <c r="G76" s="16"/>
      <c r="H76" s="11">
        <f aca="true" t="shared" si="2" ref="H76:H82">I76+J76+K76+L76</f>
        <v>0</v>
      </c>
      <c r="I76" s="18"/>
      <c r="J76" s="18"/>
      <c r="K76" s="19"/>
      <c r="L76" s="12"/>
    </row>
    <row r="77" spans="1:12" ht="18.75" customHeight="1">
      <c r="A77" s="68"/>
      <c r="B77" s="76"/>
      <c r="C77" s="70"/>
      <c r="D77" s="72"/>
      <c r="E77" s="74"/>
      <c r="F77" s="4">
        <v>2025</v>
      </c>
      <c r="G77" s="16"/>
      <c r="H77" s="11">
        <f t="shared" si="2"/>
        <v>0</v>
      </c>
      <c r="I77" s="18"/>
      <c r="J77" s="18"/>
      <c r="K77" s="19"/>
      <c r="L77" s="12"/>
    </row>
    <row r="78" spans="1:12" ht="18.75" customHeight="1">
      <c r="A78" s="68"/>
      <c r="B78" s="76"/>
      <c r="C78" s="70"/>
      <c r="D78" s="72"/>
      <c r="E78" s="74"/>
      <c r="F78" s="4">
        <v>2026</v>
      </c>
      <c r="G78" s="16">
        <v>1</v>
      </c>
      <c r="H78" s="11">
        <f t="shared" si="2"/>
        <v>11055.6</v>
      </c>
      <c r="I78" s="18"/>
      <c r="J78" s="18">
        <v>10833.5</v>
      </c>
      <c r="K78" s="19">
        <v>222.1</v>
      </c>
      <c r="L78" s="12"/>
    </row>
    <row r="79" spans="1:12" ht="18.75" customHeight="1">
      <c r="A79" s="68"/>
      <c r="B79" s="76"/>
      <c r="C79" s="70"/>
      <c r="D79" s="72"/>
      <c r="E79" s="74"/>
      <c r="F79" s="4">
        <v>2027</v>
      </c>
      <c r="G79" s="16"/>
      <c r="H79" s="11">
        <f t="shared" si="2"/>
        <v>0</v>
      </c>
      <c r="I79" s="18"/>
      <c r="J79" s="18"/>
      <c r="K79" s="19"/>
      <c r="L79" s="12"/>
    </row>
    <row r="80" spans="1:12" ht="18.75" customHeight="1">
      <c r="A80" s="68"/>
      <c r="B80" s="76"/>
      <c r="C80" s="70"/>
      <c r="D80" s="72"/>
      <c r="E80" s="74"/>
      <c r="F80" s="4">
        <v>2028</v>
      </c>
      <c r="G80" s="16"/>
      <c r="H80" s="11">
        <f t="shared" si="2"/>
        <v>0</v>
      </c>
      <c r="I80" s="18"/>
      <c r="J80" s="18"/>
      <c r="K80" s="19"/>
      <c r="L80" s="12"/>
    </row>
    <row r="81" spans="1:12" ht="18.75" customHeight="1">
      <c r="A81" s="68"/>
      <c r="B81" s="76"/>
      <c r="C81" s="70"/>
      <c r="D81" s="72"/>
      <c r="E81" s="74"/>
      <c r="F81" s="4">
        <v>2029</v>
      </c>
      <c r="G81" s="16"/>
      <c r="H81" s="11">
        <f t="shared" si="2"/>
        <v>0</v>
      </c>
      <c r="I81" s="18"/>
      <c r="J81" s="18"/>
      <c r="K81" s="19"/>
      <c r="L81" s="12"/>
    </row>
    <row r="82" spans="1:12" ht="18.75" customHeight="1">
      <c r="A82" s="57"/>
      <c r="B82" s="76"/>
      <c r="C82" s="71"/>
      <c r="D82" s="66"/>
      <c r="E82" s="67"/>
      <c r="F82" s="4">
        <v>2030</v>
      </c>
      <c r="G82" s="16"/>
      <c r="H82" s="11">
        <f t="shared" si="2"/>
        <v>0</v>
      </c>
      <c r="I82" s="18"/>
      <c r="J82" s="18"/>
      <c r="K82" s="19"/>
      <c r="L82" s="12"/>
    </row>
    <row r="83" spans="1:12" ht="16.5" customHeight="1">
      <c r="A83" s="63" t="s">
        <v>51</v>
      </c>
      <c r="B83" s="75" t="s">
        <v>44</v>
      </c>
      <c r="C83" s="46" t="s">
        <v>20</v>
      </c>
      <c r="D83" s="47" t="s">
        <v>22</v>
      </c>
      <c r="E83" s="52" t="s">
        <v>21</v>
      </c>
      <c r="F83" s="4">
        <v>2024</v>
      </c>
      <c r="G83" s="16"/>
      <c r="H83" s="11">
        <f t="shared" si="0"/>
        <v>12000</v>
      </c>
      <c r="I83" s="12"/>
      <c r="J83" s="12"/>
      <c r="K83" s="13">
        <v>3000</v>
      </c>
      <c r="L83" s="12">
        <v>9000</v>
      </c>
    </row>
    <row r="84" spans="1:12" ht="16.5" customHeight="1">
      <c r="A84" s="63"/>
      <c r="B84" s="75"/>
      <c r="C84" s="46"/>
      <c r="D84" s="47"/>
      <c r="E84" s="52"/>
      <c r="F84" s="4">
        <v>2025</v>
      </c>
      <c r="G84" s="16"/>
      <c r="H84" s="11">
        <f t="shared" si="0"/>
        <v>12450</v>
      </c>
      <c r="I84" s="12"/>
      <c r="J84" s="12"/>
      <c r="K84" s="13">
        <v>3000</v>
      </c>
      <c r="L84" s="12">
        <v>9450</v>
      </c>
    </row>
    <row r="85" spans="1:12" ht="16.5" customHeight="1">
      <c r="A85" s="63"/>
      <c r="B85" s="75"/>
      <c r="C85" s="46"/>
      <c r="D85" s="47"/>
      <c r="E85" s="52"/>
      <c r="F85" s="4">
        <v>2026</v>
      </c>
      <c r="G85" s="16"/>
      <c r="H85" s="11">
        <f t="shared" si="0"/>
        <v>12922.5</v>
      </c>
      <c r="I85" s="12"/>
      <c r="J85" s="12"/>
      <c r="K85" s="13">
        <v>3000</v>
      </c>
      <c r="L85" s="12">
        <v>9922.5</v>
      </c>
    </row>
    <row r="86" spans="1:12" ht="16.5" customHeight="1">
      <c r="A86" s="63"/>
      <c r="B86" s="75"/>
      <c r="C86" s="46"/>
      <c r="D86" s="47"/>
      <c r="E86" s="52"/>
      <c r="F86" s="4">
        <v>2027</v>
      </c>
      <c r="G86" s="16"/>
      <c r="H86" s="11">
        <f t="shared" si="0"/>
        <v>0</v>
      </c>
      <c r="I86" s="12"/>
      <c r="J86" s="12"/>
      <c r="K86" s="13"/>
      <c r="L86" s="12"/>
    </row>
    <row r="87" spans="1:12" ht="16.5" customHeight="1">
      <c r="A87" s="63"/>
      <c r="B87" s="75"/>
      <c r="C87" s="46"/>
      <c r="D87" s="47"/>
      <c r="E87" s="52"/>
      <c r="F87" s="4">
        <v>2028</v>
      </c>
      <c r="G87" s="16"/>
      <c r="H87" s="11">
        <f t="shared" si="0"/>
        <v>0</v>
      </c>
      <c r="I87" s="12"/>
      <c r="J87" s="12"/>
      <c r="K87" s="13"/>
      <c r="L87" s="12"/>
    </row>
    <row r="88" spans="1:12" ht="16.5" customHeight="1">
      <c r="A88" s="63"/>
      <c r="B88" s="75"/>
      <c r="C88" s="46"/>
      <c r="D88" s="47"/>
      <c r="E88" s="52"/>
      <c r="F88" s="4">
        <v>2029</v>
      </c>
      <c r="G88" s="16"/>
      <c r="H88" s="11">
        <f t="shared" si="0"/>
        <v>0</v>
      </c>
      <c r="I88" s="12"/>
      <c r="J88" s="12"/>
      <c r="K88" s="13"/>
      <c r="L88" s="12"/>
    </row>
    <row r="89" spans="1:12" ht="16.5" customHeight="1">
      <c r="A89" s="63"/>
      <c r="B89" s="75"/>
      <c r="C89" s="46"/>
      <c r="D89" s="47"/>
      <c r="E89" s="52"/>
      <c r="F89" s="4">
        <v>2030</v>
      </c>
      <c r="G89" s="16"/>
      <c r="H89" s="11">
        <f t="shared" si="0"/>
        <v>0</v>
      </c>
      <c r="I89" s="12"/>
      <c r="J89" s="12"/>
      <c r="K89" s="13"/>
      <c r="L89" s="12"/>
    </row>
    <row r="90" spans="1:16" ht="18.75" customHeight="1">
      <c r="A90" s="44" t="s">
        <v>55</v>
      </c>
      <c r="B90" s="47" t="s">
        <v>25</v>
      </c>
      <c r="C90" s="46" t="s">
        <v>20</v>
      </c>
      <c r="D90" s="66" t="s">
        <v>22</v>
      </c>
      <c r="E90" s="67" t="s">
        <v>26</v>
      </c>
      <c r="F90" s="4">
        <v>2024</v>
      </c>
      <c r="G90" s="16"/>
      <c r="H90" s="11">
        <f t="shared" si="0"/>
        <v>0</v>
      </c>
      <c r="I90" s="11"/>
      <c r="J90" s="11"/>
      <c r="K90" s="11"/>
      <c r="L90" s="11"/>
      <c r="N90" s="20"/>
      <c r="O90" s="20"/>
      <c r="P90" s="20"/>
    </row>
    <row r="91" spans="1:16" ht="18.75" customHeight="1">
      <c r="A91" s="44"/>
      <c r="B91" s="47"/>
      <c r="C91" s="46"/>
      <c r="D91" s="66"/>
      <c r="E91" s="67"/>
      <c r="F91" s="4">
        <v>2025</v>
      </c>
      <c r="G91" s="16"/>
      <c r="H91" s="11">
        <f t="shared" si="0"/>
        <v>0</v>
      </c>
      <c r="I91" s="11"/>
      <c r="J91" s="11"/>
      <c r="K91" s="11"/>
      <c r="L91" s="11"/>
      <c r="N91" s="20"/>
      <c r="O91" s="20"/>
      <c r="P91" s="20"/>
    </row>
    <row r="92" spans="1:16" ht="18.75" customHeight="1">
      <c r="A92" s="44"/>
      <c r="B92" s="47"/>
      <c r="C92" s="46"/>
      <c r="D92" s="66"/>
      <c r="E92" s="67"/>
      <c r="F92" s="4">
        <v>2026</v>
      </c>
      <c r="G92" s="16"/>
      <c r="H92" s="11">
        <f t="shared" si="0"/>
        <v>0</v>
      </c>
      <c r="I92" s="11"/>
      <c r="J92" s="11"/>
      <c r="K92" s="11"/>
      <c r="L92" s="11"/>
      <c r="N92" s="20"/>
      <c r="O92" s="20"/>
      <c r="P92" s="20"/>
    </row>
    <row r="93" spans="1:16" ht="18.75" customHeight="1">
      <c r="A93" s="44"/>
      <c r="B93" s="47"/>
      <c r="C93" s="46"/>
      <c r="D93" s="66"/>
      <c r="E93" s="67"/>
      <c r="F93" s="4">
        <v>2027</v>
      </c>
      <c r="G93" s="16"/>
      <c r="H93" s="11">
        <f t="shared" si="0"/>
        <v>0</v>
      </c>
      <c r="I93" s="11"/>
      <c r="J93" s="11"/>
      <c r="K93" s="11"/>
      <c r="L93" s="11"/>
      <c r="N93" s="20"/>
      <c r="O93" s="20"/>
      <c r="P93" s="20"/>
    </row>
    <row r="94" spans="1:16" ht="18.75" customHeight="1">
      <c r="A94" s="44"/>
      <c r="B94" s="47"/>
      <c r="C94" s="46"/>
      <c r="D94" s="66"/>
      <c r="E94" s="67"/>
      <c r="F94" s="4">
        <v>2028</v>
      </c>
      <c r="G94" s="16"/>
      <c r="H94" s="11">
        <f t="shared" si="0"/>
        <v>0</v>
      </c>
      <c r="I94" s="11"/>
      <c r="J94" s="11"/>
      <c r="K94" s="11"/>
      <c r="L94" s="11"/>
      <c r="N94" s="20"/>
      <c r="O94" s="20"/>
      <c r="P94" s="20"/>
    </row>
    <row r="95" spans="1:16" ht="18.75" customHeight="1">
      <c r="A95" s="44"/>
      <c r="B95" s="47"/>
      <c r="C95" s="46"/>
      <c r="D95" s="66"/>
      <c r="E95" s="67"/>
      <c r="F95" s="4">
        <v>2029</v>
      </c>
      <c r="G95" s="16"/>
      <c r="H95" s="11">
        <f t="shared" si="0"/>
        <v>0</v>
      </c>
      <c r="I95" s="11"/>
      <c r="J95" s="11"/>
      <c r="K95" s="11"/>
      <c r="L95" s="11"/>
      <c r="N95" s="20"/>
      <c r="O95" s="20"/>
      <c r="P95" s="20"/>
    </row>
    <row r="96" spans="1:16" ht="18.75" customHeight="1">
      <c r="A96" s="44"/>
      <c r="B96" s="47"/>
      <c r="C96" s="46"/>
      <c r="D96" s="66"/>
      <c r="E96" s="67"/>
      <c r="F96" s="4">
        <v>2030</v>
      </c>
      <c r="G96" s="16"/>
      <c r="H96" s="11">
        <f t="shared" si="0"/>
        <v>0</v>
      </c>
      <c r="I96" s="11"/>
      <c r="J96" s="11"/>
      <c r="K96" s="11"/>
      <c r="L96" s="11"/>
      <c r="N96" s="20"/>
      <c r="O96" s="20"/>
      <c r="P96" s="20"/>
    </row>
    <row r="97" spans="1:16" ht="18" customHeight="1">
      <c r="A97" s="65" t="s">
        <v>56</v>
      </c>
      <c r="B97" s="49" t="s">
        <v>27</v>
      </c>
      <c r="C97" s="46" t="s">
        <v>20</v>
      </c>
      <c r="D97" s="66" t="s">
        <v>22</v>
      </c>
      <c r="E97" s="67" t="s">
        <v>26</v>
      </c>
      <c r="F97" s="4">
        <v>2024</v>
      </c>
      <c r="G97" s="4"/>
      <c r="H97" s="11">
        <f t="shared" si="0"/>
        <v>0</v>
      </c>
      <c r="I97" s="11"/>
      <c r="J97" s="11"/>
      <c r="K97" s="11"/>
      <c r="L97" s="11"/>
      <c r="N97" s="20"/>
      <c r="O97" s="20"/>
      <c r="P97" s="20"/>
    </row>
    <row r="98" spans="1:16" ht="18" customHeight="1">
      <c r="A98" s="65"/>
      <c r="B98" s="49"/>
      <c r="C98" s="46"/>
      <c r="D98" s="66"/>
      <c r="E98" s="67"/>
      <c r="F98" s="4">
        <v>2025</v>
      </c>
      <c r="G98" s="4"/>
      <c r="H98" s="11">
        <f t="shared" si="0"/>
        <v>0</v>
      </c>
      <c r="I98" s="11"/>
      <c r="J98" s="11"/>
      <c r="K98" s="11"/>
      <c r="L98" s="11"/>
      <c r="N98" s="20"/>
      <c r="O98" s="20"/>
      <c r="P98" s="20"/>
    </row>
    <row r="99" spans="1:16" ht="18" customHeight="1">
      <c r="A99" s="65"/>
      <c r="B99" s="49"/>
      <c r="C99" s="46"/>
      <c r="D99" s="66"/>
      <c r="E99" s="67"/>
      <c r="F99" s="4">
        <v>2026</v>
      </c>
      <c r="G99" s="4"/>
      <c r="H99" s="11">
        <f t="shared" si="0"/>
        <v>0</v>
      </c>
      <c r="I99" s="11"/>
      <c r="J99" s="11"/>
      <c r="K99" s="11"/>
      <c r="L99" s="11"/>
      <c r="N99" s="20"/>
      <c r="O99" s="20"/>
      <c r="P99" s="20"/>
    </row>
    <row r="100" spans="1:16" ht="18" customHeight="1">
      <c r="A100" s="65"/>
      <c r="B100" s="49"/>
      <c r="C100" s="46"/>
      <c r="D100" s="66"/>
      <c r="E100" s="67"/>
      <c r="F100" s="4">
        <v>2027</v>
      </c>
      <c r="G100" s="4"/>
      <c r="H100" s="11">
        <f t="shared" si="0"/>
        <v>0</v>
      </c>
      <c r="I100" s="11"/>
      <c r="J100" s="11"/>
      <c r="K100" s="11"/>
      <c r="L100" s="11"/>
      <c r="N100" s="20"/>
      <c r="O100" s="20"/>
      <c r="P100" s="20"/>
    </row>
    <row r="101" spans="1:16" ht="18" customHeight="1">
      <c r="A101" s="65"/>
      <c r="B101" s="49"/>
      <c r="C101" s="46"/>
      <c r="D101" s="66"/>
      <c r="E101" s="67"/>
      <c r="F101" s="4">
        <v>2028</v>
      </c>
      <c r="G101" s="4"/>
      <c r="H101" s="11">
        <f t="shared" si="0"/>
        <v>0</v>
      </c>
      <c r="I101" s="11"/>
      <c r="J101" s="11"/>
      <c r="K101" s="11"/>
      <c r="L101" s="11"/>
      <c r="N101" s="20"/>
      <c r="O101" s="20"/>
      <c r="P101" s="20"/>
    </row>
    <row r="102" spans="1:16" ht="18" customHeight="1">
      <c r="A102" s="65"/>
      <c r="B102" s="49"/>
      <c r="C102" s="46"/>
      <c r="D102" s="66"/>
      <c r="E102" s="67"/>
      <c r="F102" s="4">
        <v>2029</v>
      </c>
      <c r="G102" s="4"/>
      <c r="H102" s="11">
        <f t="shared" si="0"/>
        <v>0</v>
      </c>
      <c r="I102" s="11"/>
      <c r="J102" s="11"/>
      <c r="K102" s="11"/>
      <c r="L102" s="11"/>
      <c r="N102" s="20"/>
      <c r="O102" s="20"/>
      <c r="P102" s="20"/>
    </row>
    <row r="103" spans="1:16" ht="18" customHeight="1">
      <c r="A103" s="65"/>
      <c r="B103" s="49"/>
      <c r="C103" s="46"/>
      <c r="D103" s="66"/>
      <c r="E103" s="67"/>
      <c r="F103" s="4">
        <v>2030</v>
      </c>
      <c r="G103" s="4"/>
      <c r="H103" s="11">
        <f t="shared" si="0"/>
        <v>0</v>
      </c>
      <c r="I103" s="11"/>
      <c r="J103" s="11"/>
      <c r="K103" s="11"/>
      <c r="L103" s="11"/>
      <c r="N103" s="20"/>
      <c r="O103" s="20"/>
      <c r="P103" s="20"/>
    </row>
    <row r="104" spans="1:16" ht="18.75" customHeight="1">
      <c r="A104" s="65" t="s">
        <v>57</v>
      </c>
      <c r="B104" s="47" t="s">
        <v>28</v>
      </c>
      <c r="C104" s="46" t="s">
        <v>20</v>
      </c>
      <c r="D104" s="47"/>
      <c r="E104" s="47"/>
      <c r="F104" s="4">
        <v>2024</v>
      </c>
      <c r="G104" s="4"/>
      <c r="H104" s="11">
        <f t="shared" si="0"/>
        <v>150</v>
      </c>
      <c r="I104" s="11"/>
      <c r="J104" s="11"/>
      <c r="K104" s="11">
        <v>150</v>
      </c>
      <c r="L104" s="11"/>
      <c r="N104" s="20"/>
      <c r="O104" s="20"/>
      <c r="P104" s="20"/>
    </row>
    <row r="105" spans="1:16" ht="18.75" customHeight="1">
      <c r="A105" s="65"/>
      <c r="B105" s="47"/>
      <c r="C105" s="46"/>
      <c r="D105" s="47"/>
      <c r="E105" s="47"/>
      <c r="F105" s="4">
        <v>2025</v>
      </c>
      <c r="G105" s="4"/>
      <c r="H105" s="11">
        <f t="shared" si="0"/>
        <v>150</v>
      </c>
      <c r="I105" s="11"/>
      <c r="J105" s="11"/>
      <c r="K105" s="11">
        <v>150</v>
      </c>
      <c r="L105" s="11"/>
      <c r="N105" s="20"/>
      <c r="O105" s="20"/>
      <c r="P105" s="20"/>
    </row>
    <row r="106" spans="1:16" ht="18.75" customHeight="1">
      <c r="A106" s="65"/>
      <c r="B106" s="47"/>
      <c r="C106" s="46"/>
      <c r="D106" s="47"/>
      <c r="E106" s="47"/>
      <c r="F106" s="4">
        <v>2026</v>
      </c>
      <c r="G106" s="4"/>
      <c r="H106" s="11">
        <f t="shared" si="0"/>
        <v>148.2</v>
      </c>
      <c r="I106" s="11"/>
      <c r="J106" s="11"/>
      <c r="K106" s="11">
        <v>148.2</v>
      </c>
      <c r="L106" s="11"/>
      <c r="N106" s="20"/>
      <c r="O106" s="20"/>
      <c r="P106" s="20"/>
    </row>
    <row r="107" spans="1:16" ht="18.75" customHeight="1">
      <c r="A107" s="65"/>
      <c r="B107" s="47"/>
      <c r="C107" s="46"/>
      <c r="D107" s="47"/>
      <c r="E107" s="47"/>
      <c r="F107" s="4">
        <v>2027</v>
      </c>
      <c r="G107" s="4"/>
      <c r="H107" s="11">
        <f t="shared" si="0"/>
        <v>0</v>
      </c>
      <c r="I107" s="11"/>
      <c r="J107" s="11"/>
      <c r="K107" s="11"/>
      <c r="L107" s="11"/>
      <c r="N107" s="20"/>
      <c r="O107" s="20"/>
      <c r="P107" s="20"/>
    </row>
    <row r="108" spans="1:16" ht="18.75" customHeight="1">
      <c r="A108" s="65"/>
      <c r="B108" s="47"/>
      <c r="C108" s="46"/>
      <c r="D108" s="47"/>
      <c r="E108" s="47"/>
      <c r="F108" s="4">
        <v>2028</v>
      </c>
      <c r="G108" s="4"/>
      <c r="H108" s="11">
        <f t="shared" si="0"/>
        <v>0</v>
      </c>
      <c r="I108" s="11"/>
      <c r="J108" s="11"/>
      <c r="K108" s="11"/>
      <c r="L108" s="11"/>
      <c r="N108" s="20"/>
      <c r="O108" s="20"/>
      <c r="P108" s="20"/>
    </row>
    <row r="109" spans="1:16" ht="18.75" customHeight="1">
      <c r="A109" s="65"/>
      <c r="B109" s="47"/>
      <c r="C109" s="46"/>
      <c r="D109" s="47"/>
      <c r="E109" s="47"/>
      <c r="F109" s="4">
        <v>2029</v>
      </c>
      <c r="G109" s="4"/>
      <c r="H109" s="11">
        <f t="shared" si="0"/>
        <v>0</v>
      </c>
      <c r="I109" s="11"/>
      <c r="J109" s="11"/>
      <c r="K109" s="11"/>
      <c r="L109" s="11"/>
      <c r="N109" s="20"/>
      <c r="O109" s="20"/>
      <c r="P109" s="20"/>
    </row>
    <row r="110" spans="1:16" ht="18.75" customHeight="1">
      <c r="A110" s="65"/>
      <c r="B110" s="47"/>
      <c r="C110" s="46"/>
      <c r="D110" s="47"/>
      <c r="E110" s="47"/>
      <c r="F110" s="4">
        <v>2030</v>
      </c>
      <c r="G110" s="4"/>
      <c r="H110" s="11">
        <f t="shared" si="0"/>
        <v>0</v>
      </c>
      <c r="I110" s="11"/>
      <c r="J110" s="11"/>
      <c r="K110" s="11"/>
      <c r="L110" s="11"/>
      <c r="N110" s="20"/>
      <c r="O110" s="20"/>
      <c r="P110" s="20"/>
    </row>
    <row r="111" spans="1:14" ht="18.75" customHeight="1">
      <c r="A111" s="65" t="s">
        <v>24</v>
      </c>
      <c r="B111" s="47" t="s">
        <v>29</v>
      </c>
      <c r="C111" s="46" t="s">
        <v>20</v>
      </c>
      <c r="D111" s="47"/>
      <c r="E111" s="47"/>
      <c r="F111" s="4">
        <v>2024</v>
      </c>
      <c r="G111" s="21"/>
      <c r="H111" s="11">
        <f t="shared" si="0"/>
        <v>200</v>
      </c>
      <c r="I111" s="11"/>
      <c r="J111" s="11"/>
      <c r="K111" s="11">
        <v>200</v>
      </c>
      <c r="L111" s="11"/>
      <c r="N111" s="20"/>
    </row>
    <row r="112" spans="1:14" ht="18.75" customHeight="1">
      <c r="A112" s="65"/>
      <c r="B112" s="47"/>
      <c r="C112" s="46"/>
      <c r="D112" s="47"/>
      <c r="E112" s="47"/>
      <c r="F112" s="4">
        <v>2025</v>
      </c>
      <c r="G112" s="21"/>
      <c r="H112" s="11">
        <f t="shared" si="0"/>
        <v>200</v>
      </c>
      <c r="I112" s="11"/>
      <c r="J112" s="11"/>
      <c r="K112" s="11">
        <v>200</v>
      </c>
      <c r="L112" s="11"/>
      <c r="N112" s="20"/>
    </row>
    <row r="113" spans="1:14" ht="18.75" customHeight="1">
      <c r="A113" s="65"/>
      <c r="B113" s="47"/>
      <c r="C113" s="46"/>
      <c r="D113" s="47"/>
      <c r="E113" s="47"/>
      <c r="F113" s="4">
        <v>2026</v>
      </c>
      <c r="G113" s="21"/>
      <c r="H113" s="11">
        <f t="shared" si="0"/>
        <v>200</v>
      </c>
      <c r="I113" s="11"/>
      <c r="J113" s="11"/>
      <c r="K113" s="11">
        <v>200</v>
      </c>
      <c r="L113" s="11"/>
      <c r="N113" s="20"/>
    </row>
    <row r="114" spans="1:14" ht="18.75" customHeight="1">
      <c r="A114" s="65"/>
      <c r="B114" s="47"/>
      <c r="C114" s="46"/>
      <c r="D114" s="47"/>
      <c r="E114" s="47"/>
      <c r="F114" s="4">
        <v>2027</v>
      </c>
      <c r="G114" s="21"/>
      <c r="H114" s="11">
        <f t="shared" si="0"/>
        <v>0</v>
      </c>
      <c r="I114" s="11"/>
      <c r="J114" s="11"/>
      <c r="K114" s="11"/>
      <c r="L114" s="11"/>
      <c r="N114" s="20"/>
    </row>
    <row r="115" spans="1:14" ht="18.75" customHeight="1">
      <c r="A115" s="65"/>
      <c r="B115" s="47"/>
      <c r="C115" s="46"/>
      <c r="D115" s="47"/>
      <c r="E115" s="47"/>
      <c r="F115" s="4">
        <v>2028</v>
      </c>
      <c r="G115" s="21"/>
      <c r="H115" s="11">
        <f t="shared" si="0"/>
        <v>0</v>
      </c>
      <c r="I115" s="11"/>
      <c r="J115" s="11"/>
      <c r="K115" s="11"/>
      <c r="L115" s="11"/>
      <c r="N115" s="20"/>
    </row>
    <row r="116" spans="1:14" ht="18.75" customHeight="1">
      <c r="A116" s="65"/>
      <c r="B116" s="47"/>
      <c r="C116" s="46"/>
      <c r="D116" s="47"/>
      <c r="E116" s="47"/>
      <c r="F116" s="4">
        <v>2029</v>
      </c>
      <c r="G116" s="21"/>
      <c r="H116" s="11">
        <f t="shared" si="0"/>
        <v>0</v>
      </c>
      <c r="I116" s="11"/>
      <c r="J116" s="11"/>
      <c r="K116" s="11"/>
      <c r="L116" s="11"/>
      <c r="N116" s="20"/>
    </row>
    <row r="117" spans="1:14" ht="18.75" customHeight="1">
      <c r="A117" s="65"/>
      <c r="B117" s="47"/>
      <c r="C117" s="46"/>
      <c r="D117" s="47"/>
      <c r="E117" s="47"/>
      <c r="F117" s="4">
        <v>2030</v>
      </c>
      <c r="G117" s="21"/>
      <c r="H117" s="11">
        <f t="shared" si="0"/>
        <v>0</v>
      </c>
      <c r="I117" s="11"/>
      <c r="J117" s="11"/>
      <c r="K117" s="11"/>
      <c r="L117" s="11"/>
      <c r="N117" s="20"/>
    </row>
    <row r="118" spans="1:16" ht="18" customHeight="1">
      <c r="A118" s="63"/>
      <c r="B118" s="51" t="s">
        <v>52</v>
      </c>
      <c r="C118" s="46" t="s">
        <v>20</v>
      </c>
      <c r="D118" s="52"/>
      <c r="E118" s="52"/>
      <c r="F118" s="4">
        <v>2024</v>
      </c>
      <c r="G118" s="4"/>
      <c r="H118" s="11">
        <f t="shared" si="0"/>
        <v>52675</v>
      </c>
      <c r="I118" s="11"/>
      <c r="J118" s="41">
        <f aca="true" t="shared" si="3" ref="J118:L120">J17+J45+J90+J97+J104+J111</f>
        <v>32650.8</v>
      </c>
      <c r="K118" s="41">
        <f>K17+K45+K90+K97+K104+K111</f>
        <v>11024.2</v>
      </c>
      <c r="L118" s="41">
        <f t="shared" si="3"/>
        <v>9000</v>
      </c>
      <c r="N118" s="20"/>
      <c r="O118" s="20"/>
      <c r="P118" s="20"/>
    </row>
    <row r="119" spans="1:16" ht="18" customHeight="1">
      <c r="A119" s="63"/>
      <c r="B119" s="51"/>
      <c r="C119" s="46"/>
      <c r="D119" s="52"/>
      <c r="E119" s="52"/>
      <c r="F119" s="4">
        <v>2025</v>
      </c>
      <c r="G119" s="4"/>
      <c r="H119" s="11">
        <f t="shared" si="0"/>
        <v>54502.7</v>
      </c>
      <c r="I119" s="11"/>
      <c r="J119" s="41">
        <f t="shared" si="3"/>
        <v>34026.5</v>
      </c>
      <c r="K119" s="41">
        <f t="shared" si="3"/>
        <v>11026.2</v>
      </c>
      <c r="L119" s="41">
        <f t="shared" si="3"/>
        <v>9450</v>
      </c>
      <c r="N119" s="20"/>
      <c r="O119" s="20"/>
      <c r="P119" s="20"/>
    </row>
    <row r="120" spans="1:16" ht="18" customHeight="1">
      <c r="A120" s="63"/>
      <c r="B120" s="51"/>
      <c r="C120" s="46"/>
      <c r="D120" s="52"/>
      <c r="E120" s="52"/>
      <c r="F120" s="4">
        <v>2026</v>
      </c>
      <c r="G120" s="4"/>
      <c r="H120" s="11">
        <f t="shared" si="0"/>
        <v>57593.4</v>
      </c>
      <c r="I120" s="11"/>
      <c r="J120" s="41">
        <f t="shared" si="3"/>
        <v>36643.5</v>
      </c>
      <c r="K120" s="41">
        <f t="shared" si="3"/>
        <v>11027.400000000001</v>
      </c>
      <c r="L120" s="41">
        <f t="shared" si="3"/>
        <v>9922.5</v>
      </c>
      <c r="N120" s="20"/>
      <c r="O120" s="20"/>
      <c r="P120" s="20"/>
    </row>
    <row r="121" spans="1:16" ht="18" customHeight="1">
      <c r="A121" s="63"/>
      <c r="B121" s="51"/>
      <c r="C121" s="46"/>
      <c r="D121" s="52"/>
      <c r="E121" s="52"/>
      <c r="F121" s="4">
        <v>2027</v>
      </c>
      <c r="G121" s="4"/>
      <c r="H121" s="11">
        <f t="shared" si="0"/>
        <v>0</v>
      </c>
      <c r="I121" s="11"/>
      <c r="J121" s="11"/>
      <c r="K121" s="11"/>
      <c r="L121" s="11"/>
      <c r="N121" s="20"/>
      <c r="O121" s="20"/>
      <c r="P121" s="20"/>
    </row>
    <row r="122" spans="1:16" ht="18" customHeight="1">
      <c r="A122" s="63"/>
      <c r="B122" s="51"/>
      <c r="C122" s="46"/>
      <c r="D122" s="52"/>
      <c r="E122" s="52"/>
      <c r="F122" s="4">
        <v>2028</v>
      </c>
      <c r="G122" s="4"/>
      <c r="H122" s="11">
        <f t="shared" si="0"/>
        <v>0</v>
      </c>
      <c r="I122" s="11"/>
      <c r="J122" s="11"/>
      <c r="K122" s="11"/>
      <c r="L122" s="11"/>
      <c r="N122" s="20"/>
      <c r="O122" s="20"/>
      <c r="P122" s="20"/>
    </row>
    <row r="123" spans="1:16" ht="18" customHeight="1">
      <c r="A123" s="63"/>
      <c r="B123" s="51"/>
      <c r="C123" s="46"/>
      <c r="D123" s="52"/>
      <c r="E123" s="52"/>
      <c r="F123" s="4">
        <v>2029</v>
      </c>
      <c r="G123" s="4"/>
      <c r="H123" s="11">
        <f t="shared" si="0"/>
        <v>0</v>
      </c>
      <c r="I123" s="11"/>
      <c r="J123" s="11"/>
      <c r="K123" s="11"/>
      <c r="L123" s="11"/>
      <c r="N123" s="20"/>
      <c r="O123" s="20"/>
      <c r="P123" s="20"/>
    </row>
    <row r="124" spans="1:16" ht="18" customHeight="1">
      <c r="A124" s="63"/>
      <c r="B124" s="51"/>
      <c r="C124" s="46"/>
      <c r="D124" s="52"/>
      <c r="E124" s="52"/>
      <c r="F124" s="4">
        <v>2030</v>
      </c>
      <c r="G124" s="4"/>
      <c r="H124" s="11">
        <f t="shared" si="0"/>
        <v>0</v>
      </c>
      <c r="I124" s="11"/>
      <c r="J124" s="11"/>
      <c r="K124" s="11"/>
      <c r="L124" s="11"/>
      <c r="N124" s="20"/>
      <c r="O124" s="20"/>
      <c r="P124" s="20"/>
    </row>
    <row r="125" spans="1:16" ht="20.25" customHeight="1">
      <c r="A125" s="64"/>
      <c r="B125" s="64"/>
      <c r="C125" s="64"/>
      <c r="D125" s="64"/>
      <c r="E125" s="64"/>
      <c r="F125" s="22" t="s">
        <v>30</v>
      </c>
      <c r="G125" s="23"/>
      <c r="H125" s="24">
        <f>SUM(H118:H124)</f>
        <v>164771.1</v>
      </c>
      <c r="I125" s="24">
        <f>SUM(I118:I124)</f>
        <v>0</v>
      </c>
      <c r="J125" s="24">
        <f>SUM(J118:J124)</f>
        <v>103320.8</v>
      </c>
      <c r="K125" s="24">
        <f>SUM(K118:K124)</f>
        <v>33077.8</v>
      </c>
      <c r="L125" s="24">
        <f>SUM(L118:L124)</f>
        <v>28372.5</v>
      </c>
      <c r="N125" s="20"/>
      <c r="O125" s="20"/>
      <c r="P125" s="20"/>
    </row>
    <row r="126" spans="1:16" ht="18" customHeight="1">
      <c r="A126" s="58" t="s">
        <v>31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N126" s="20"/>
      <c r="O126" s="20"/>
      <c r="P126" s="20"/>
    </row>
    <row r="127" spans="1:12" ht="18.75" customHeight="1">
      <c r="A127" s="59" t="s">
        <v>32</v>
      </c>
      <c r="B127" s="60" t="s">
        <v>33</v>
      </c>
      <c r="C127" s="61" t="s">
        <v>34</v>
      </c>
      <c r="D127" s="62"/>
      <c r="E127" s="62"/>
      <c r="F127" s="4">
        <v>2024</v>
      </c>
      <c r="G127" s="4"/>
      <c r="H127" s="11">
        <f aca="true" t="shared" si="4" ref="H127:H140">I127+J127+K127+L127</f>
        <v>19489.1</v>
      </c>
      <c r="I127" s="11"/>
      <c r="J127" s="11">
        <v>19489.1</v>
      </c>
      <c r="K127" s="11"/>
      <c r="L127" s="11"/>
    </row>
    <row r="128" spans="1:12" ht="18.75" customHeight="1">
      <c r="A128" s="59"/>
      <c r="B128" s="60"/>
      <c r="C128" s="61"/>
      <c r="D128" s="62"/>
      <c r="E128" s="62"/>
      <c r="F128" s="4">
        <v>2025</v>
      </c>
      <c r="G128" s="4"/>
      <c r="H128" s="11">
        <f t="shared" si="4"/>
        <v>19489.1</v>
      </c>
      <c r="I128" s="11"/>
      <c r="J128" s="11">
        <v>19489.1</v>
      </c>
      <c r="K128" s="11"/>
      <c r="L128" s="11"/>
    </row>
    <row r="129" spans="1:12" ht="18.75" customHeight="1">
      <c r="A129" s="59"/>
      <c r="B129" s="60"/>
      <c r="C129" s="61"/>
      <c r="D129" s="62"/>
      <c r="E129" s="62"/>
      <c r="F129" s="4">
        <v>2026</v>
      </c>
      <c r="G129" s="4"/>
      <c r="H129" s="11">
        <f t="shared" si="4"/>
        <v>19489.1</v>
      </c>
      <c r="I129" s="11"/>
      <c r="J129" s="11">
        <v>19489.1</v>
      </c>
      <c r="K129" s="11"/>
      <c r="L129" s="11"/>
    </row>
    <row r="130" spans="1:12" ht="18.75" customHeight="1">
      <c r="A130" s="59"/>
      <c r="B130" s="60"/>
      <c r="C130" s="61"/>
      <c r="D130" s="62"/>
      <c r="E130" s="62"/>
      <c r="F130" s="4">
        <v>2027</v>
      </c>
      <c r="G130" s="4"/>
      <c r="H130" s="11">
        <f t="shared" si="4"/>
        <v>0</v>
      </c>
      <c r="I130" s="11"/>
      <c r="J130" s="11"/>
      <c r="K130" s="11"/>
      <c r="L130" s="11"/>
    </row>
    <row r="131" spans="1:12" ht="18.75" customHeight="1">
      <c r="A131" s="59"/>
      <c r="B131" s="60"/>
      <c r="C131" s="61"/>
      <c r="D131" s="62"/>
      <c r="E131" s="62"/>
      <c r="F131" s="4">
        <v>2028</v>
      </c>
      <c r="G131" s="4"/>
      <c r="H131" s="11">
        <f t="shared" si="4"/>
        <v>0</v>
      </c>
      <c r="I131" s="11"/>
      <c r="J131" s="11"/>
      <c r="K131" s="11"/>
      <c r="L131" s="11"/>
    </row>
    <row r="132" spans="1:12" ht="18.75" customHeight="1">
      <c r="A132" s="59"/>
      <c r="B132" s="60"/>
      <c r="C132" s="61"/>
      <c r="D132" s="62"/>
      <c r="E132" s="62"/>
      <c r="F132" s="4">
        <v>2029</v>
      </c>
      <c r="G132" s="4"/>
      <c r="H132" s="11">
        <f t="shared" si="4"/>
        <v>0</v>
      </c>
      <c r="I132" s="11"/>
      <c r="J132" s="11"/>
      <c r="K132" s="11"/>
      <c r="L132" s="11"/>
    </row>
    <row r="133" spans="1:12" ht="16.5" customHeight="1">
      <c r="A133" s="59"/>
      <c r="B133" s="60"/>
      <c r="C133" s="61"/>
      <c r="D133" s="62"/>
      <c r="E133" s="62"/>
      <c r="F133" s="25">
        <v>2030</v>
      </c>
      <c r="G133" s="25"/>
      <c r="H133" s="11">
        <f t="shared" si="4"/>
        <v>0</v>
      </c>
      <c r="I133" s="26"/>
      <c r="J133" s="26"/>
      <c r="K133" s="26"/>
      <c r="L133" s="26"/>
    </row>
    <row r="134" spans="1:12" ht="18" customHeight="1">
      <c r="A134" s="53"/>
      <c r="B134" s="54" t="s">
        <v>53</v>
      </c>
      <c r="C134" s="55" t="s">
        <v>34</v>
      </c>
      <c r="D134" s="56"/>
      <c r="E134" s="56"/>
      <c r="F134" s="27">
        <v>2024</v>
      </c>
      <c r="G134" s="27"/>
      <c r="H134" s="11">
        <f t="shared" si="4"/>
        <v>19489.1</v>
      </c>
      <c r="I134" s="28">
        <f aca="true" t="shared" si="5" ref="I134:I139">I127</f>
        <v>0</v>
      </c>
      <c r="J134" s="11">
        <v>19489.1</v>
      </c>
      <c r="K134" s="28">
        <f aca="true" t="shared" si="6" ref="K134:K139">K127</f>
        <v>0</v>
      </c>
      <c r="L134" s="28">
        <f aca="true" t="shared" si="7" ref="L134:L139">L127</f>
        <v>0</v>
      </c>
    </row>
    <row r="135" spans="1:12" ht="16.5">
      <c r="A135" s="53"/>
      <c r="B135" s="54"/>
      <c r="C135" s="55"/>
      <c r="D135" s="56"/>
      <c r="E135" s="56"/>
      <c r="F135" s="4">
        <v>2025</v>
      </c>
      <c r="G135" s="4"/>
      <c r="H135" s="11">
        <f t="shared" si="4"/>
        <v>19489.1</v>
      </c>
      <c r="I135" s="29">
        <f t="shared" si="5"/>
        <v>0</v>
      </c>
      <c r="J135" s="11">
        <v>19489.1</v>
      </c>
      <c r="K135" s="29">
        <f t="shared" si="6"/>
        <v>0</v>
      </c>
      <c r="L135" s="29">
        <f t="shared" si="7"/>
        <v>0</v>
      </c>
    </row>
    <row r="136" spans="1:12" ht="16.5">
      <c r="A136" s="53"/>
      <c r="B136" s="54"/>
      <c r="C136" s="55"/>
      <c r="D136" s="56"/>
      <c r="E136" s="56"/>
      <c r="F136" s="4">
        <v>2026</v>
      </c>
      <c r="G136" s="4"/>
      <c r="H136" s="11">
        <f t="shared" si="4"/>
        <v>19489.1</v>
      </c>
      <c r="I136" s="29">
        <f t="shared" si="5"/>
        <v>0</v>
      </c>
      <c r="J136" s="11">
        <v>19489.1</v>
      </c>
      <c r="K136" s="29">
        <f t="shared" si="6"/>
        <v>0</v>
      </c>
      <c r="L136" s="29">
        <f t="shared" si="7"/>
        <v>0</v>
      </c>
    </row>
    <row r="137" spans="1:12" ht="16.5">
      <c r="A137" s="53"/>
      <c r="B137" s="54"/>
      <c r="C137" s="55"/>
      <c r="D137" s="56"/>
      <c r="E137" s="56"/>
      <c r="F137" s="4">
        <v>2027</v>
      </c>
      <c r="G137" s="4"/>
      <c r="H137" s="11">
        <f t="shared" si="4"/>
        <v>0</v>
      </c>
      <c r="I137" s="29">
        <f t="shared" si="5"/>
        <v>0</v>
      </c>
      <c r="J137" s="29">
        <f>J130</f>
        <v>0</v>
      </c>
      <c r="K137" s="29">
        <f t="shared" si="6"/>
        <v>0</v>
      </c>
      <c r="L137" s="29">
        <f t="shared" si="7"/>
        <v>0</v>
      </c>
    </row>
    <row r="138" spans="1:12" ht="16.5">
      <c r="A138" s="53"/>
      <c r="B138" s="54"/>
      <c r="C138" s="55"/>
      <c r="D138" s="56"/>
      <c r="E138" s="56"/>
      <c r="F138" s="4">
        <v>2028</v>
      </c>
      <c r="G138" s="4"/>
      <c r="H138" s="11">
        <f t="shared" si="4"/>
        <v>0</v>
      </c>
      <c r="I138" s="29">
        <f t="shared" si="5"/>
        <v>0</v>
      </c>
      <c r="J138" s="29">
        <f>J131</f>
        <v>0</v>
      </c>
      <c r="K138" s="29">
        <f t="shared" si="6"/>
        <v>0</v>
      </c>
      <c r="L138" s="29">
        <f t="shared" si="7"/>
        <v>0</v>
      </c>
    </row>
    <row r="139" spans="1:12" ht="16.5">
      <c r="A139" s="53"/>
      <c r="B139" s="54"/>
      <c r="C139" s="55"/>
      <c r="D139" s="56"/>
      <c r="E139" s="56"/>
      <c r="F139" s="4">
        <v>2029</v>
      </c>
      <c r="G139" s="4"/>
      <c r="H139" s="11">
        <f t="shared" si="4"/>
        <v>0</v>
      </c>
      <c r="I139" s="29">
        <f t="shared" si="5"/>
        <v>0</v>
      </c>
      <c r="J139" s="29">
        <f>J132</f>
        <v>0</v>
      </c>
      <c r="K139" s="29">
        <f t="shared" si="6"/>
        <v>0</v>
      </c>
      <c r="L139" s="29">
        <f t="shared" si="7"/>
        <v>0</v>
      </c>
    </row>
    <row r="140" spans="1:12" ht="16.5">
      <c r="A140" s="53"/>
      <c r="B140" s="54"/>
      <c r="C140" s="55"/>
      <c r="D140" s="56"/>
      <c r="E140" s="56"/>
      <c r="F140" s="25">
        <v>2030</v>
      </c>
      <c r="G140" s="25"/>
      <c r="H140" s="11">
        <f t="shared" si="4"/>
        <v>0</v>
      </c>
      <c r="I140" s="30">
        <f>I124</f>
        <v>0</v>
      </c>
      <c r="J140" s="30">
        <f>J124</f>
        <v>0</v>
      </c>
      <c r="K140" s="30">
        <f>K124</f>
        <v>0</v>
      </c>
      <c r="L140" s="30">
        <f>L124</f>
        <v>0</v>
      </c>
    </row>
    <row r="141" spans="1:12" ht="18" customHeight="1">
      <c r="A141" s="57"/>
      <c r="B141" s="57"/>
      <c r="C141" s="57"/>
      <c r="D141" s="57"/>
      <c r="E141" s="57"/>
      <c r="F141" s="22" t="s">
        <v>30</v>
      </c>
      <c r="G141" s="9"/>
      <c r="H141" s="24">
        <f>SUM(H134:H140)</f>
        <v>58467.299999999996</v>
      </c>
      <c r="I141" s="24">
        <f>SUM(I134:I140)</f>
        <v>0</v>
      </c>
      <c r="J141" s="24">
        <f>SUM(J134:J140)</f>
        <v>58467.299999999996</v>
      </c>
      <c r="K141" s="24">
        <f>SUM(K134:K140)</f>
        <v>0</v>
      </c>
      <c r="L141" s="24">
        <f>SUM(L134:L140)</f>
        <v>0</v>
      </c>
    </row>
    <row r="142" spans="1:12" ht="18" customHeight="1">
      <c r="A142" s="50"/>
      <c r="B142" s="51" t="s">
        <v>54</v>
      </c>
      <c r="C142" s="46" t="s">
        <v>35</v>
      </c>
      <c r="D142" s="52"/>
      <c r="E142" s="52"/>
      <c r="F142" s="4">
        <v>2024</v>
      </c>
      <c r="G142" s="4"/>
      <c r="H142" s="11">
        <f aca="true" t="shared" si="8" ref="H142:H148">I142+J142+K142+L142</f>
        <v>72164.09999999999</v>
      </c>
      <c r="I142" s="31">
        <f aca="true" t="shared" si="9" ref="I142:I148">I118+I134</f>
        <v>0</v>
      </c>
      <c r="J142" s="11">
        <f aca="true" t="shared" si="10" ref="J142:J148">J134+J118</f>
        <v>52139.899999999994</v>
      </c>
      <c r="K142" s="11">
        <f aca="true" t="shared" si="11" ref="K142:K148">SUM(K134+K118)</f>
        <v>11024.2</v>
      </c>
      <c r="L142" s="11">
        <f>L118+L134</f>
        <v>9000</v>
      </c>
    </row>
    <row r="143" spans="1:12" ht="16.5">
      <c r="A143" s="50"/>
      <c r="B143" s="51"/>
      <c r="C143" s="46"/>
      <c r="D143" s="52"/>
      <c r="E143" s="52"/>
      <c r="F143" s="4">
        <v>2025</v>
      </c>
      <c r="G143" s="4"/>
      <c r="H143" s="11">
        <f t="shared" si="8"/>
        <v>73991.8</v>
      </c>
      <c r="I143" s="31">
        <f t="shared" si="9"/>
        <v>0</v>
      </c>
      <c r="J143" s="11">
        <f t="shared" si="10"/>
        <v>53515.6</v>
      </c>
      <c r="K143" s="11">
        <f t="shared" si="11"/>
        <v>11026.2</v>
      </c>
      <c r="L143" s="11">
        <f>L119+L135</f>
        <v>9450</v>
      </c>
    </row>
    <row r="144" spans="1:12" ht="16.5">
      <c r="A144" s="50"/>
      <c r="B144" s="51"/>
      <c r="C144" s="46"/>
      <c r="D144" s="52"/>
      <c r="E144" s="52"/>
      <c r="F144" s="4">
        <v>2026</v>
      </c>
      <c r="G144" s="4"/>
      <c r="H144" s="11">
        <f t="shared" si="8"/>
        <v>77082.5</v>
      </c>
      <c r="I144" s="31">
        <f t="shared" si="9"/>
        <v>0</v>
      </c>
      <c r="J144" s="11">
        <f t="shared" si="10"/>
        <v>56132.6</v>
      </c>
      <c r="K144" s="11">
        <f t="shared" si="11"/>
        <v>11027.400000000001</v>
      </c>
      <c r="L144" s="11">
        <f>L120+L129</f>
        <v>9922.5</v>
      </c>
    </row>
    <row r="145" spans="1:12" ht="16.5">
      <c r="A145" s="50"/>
      <c r="B145" s="51"/>
      <c r="C145" s="46"/>
      <c r="D145" s="52"/>
      <c r="E145" s="52"/>
      <c r="F145" s="4">
        <v>2027</v>
      </c>
      <c r="G145" s="4"/>
      <c r="H145" s="11">
        <f t="shared" si="8"/>
        <v>0</v>
      </c>
      <c r="I145" s="31">
        <f t="shared" si="9"/>
        <v>0</v>
      </c>
      <c r="J145" s="11">
        <f t="shared" si="10"/>
        <v>0</v>
      </c>
      <c r="K145" s="11">
        <f t="shared" si="11"/>
        <v>0</v>
      </c>
      <c r="L145" s="11">
        <f>L121+L137</f>
        <v>0</v>
      </c>
    </row>
    <row r="146" spans="1:12" ht="16.5">
      <c r="A146" s="50"/>
      <c r="B146" s="51"/>
      <c r="C146" s="46"/>
      <c r="D146" s="52"/>
      <c r="E146" s="52"/>
      <c r="F146" s="4">
        <v>2028</v>
      </c>
      <c r="G146" s="4"/>
      <c r="H146" s="11">
        <f t="shared" si="8"/>
        <v>0</v>
      </c>
      <c r="I146" s="31">
        <f t="shared" si="9"/>
        <v>0</v>
      </c>
      <c r="J146" s="11">
        <f t="shared" si="10"/>
        <v>0</v>
      </c>
      <c r="K146" s="11">
        <f t="shared" si="11"/>
        <v>0</v>
      </c>
      <c r="L146" s="11">
        <f>L122+L138</f>
        <v>0</v>
      </c>
    </row>
    <row r="147" spans="1:12" ht="16.5">
      <c r="A147" s="50"/>
      <c r="B147" s="51"/>
      <c r="C147" s="46"/>
      <c r="D147" s="52"/>
      <c r="E147" s="52"/>
      <c r="F147" s="4">
        <v>2029</v>
      </c>
      <c r="G147" s="4"/>
      <c r="H147" s="11">
        <f t="shared" si="8"/>
        <v>0</v>
      </c>
      <c r="I147" s="31">
        <f t="shared" si="9"/>
        <v>0</v>
      </c>
      <c r="J147" s="11">
        <f t="shared" si="10"/>
        <v>0</v>
      </c>
      <c r="K147" s="11">
        <f t="shared" si="11"/>
        <v>0</v>
      </c>
      <c r="L147" s="11">
        <f>L123+L139</f>
        <v>0</v>
      </c>
    </row>
    <row r="148" spans="1:12" ht="18" customHeight="1">
      <c r="A148" s="50"/>
      <c r="B148" s="51"/>
      <c r="C148" s="46"/>
      <c r="D148" s="52"/>
      <c r="E148" s="52"/>
      <c r="F148" s="4">
        <v>2030</v>
      </c>
      <c r="G148" s="4"/>
      <c r="H148" s="11">
        <f t="shared" si="8"/>
        <v>0</v>
      </c>
      <c r="I148" s="31">
        <f t="shared" si="9"/>
        <v>0</v>
      </c>
      <c r="J148" s="11">
        <f t="shared" si="10"/>
        <v>0</v>
      </c>
      <c r="K148" s="11">
        <f t="shared" si="11"/>
        <v>0</v>
      </c>
      <c r="L148" s="11">
        <f>L124+L140</f>
        <v>0</v>
      </c>
    </row>
    <row r="149" spans="1:12" ht="18.75" customHeight="1">
      <c r="A149" s="50"/>
      <c r="B149" s="50"/>
      <c r="C149" s="50"/>
      <c r="D149" s="50"/>
      <c r="E149" s="50"/>
      <c r="F149" s="22" t="s">
        <v>30</v>
      </c>
      <c r="G149" s="32"/>
      <c r="H149" s="24">
        <f>SUM(H142:H148)</f>
        <v>223238.4</v>
      </c>
      <c r="I149" s="24">
        <f>SUM(I142:I148)</f>
        <v>0</v>
      </c>
      <c r="J149" s="24">
        <f>SUM(J142:J148)</f>
        <v>161788.1</v>
      </c>
      <c r="K149" s="24">
        <f>SUM(K142:K148)</f>
        <v>33077.8</v>
      </c>
      <c r="L149" s="24">
        <f>SUM(L142:L148)</f>
        <v>28372.5</v>
      </c>
    </row>
    <row r="150" spans="1:7" ht="16.5">
      <c r="A150" s="33"/>
      <c r="G150" s="1"/>
    </row>
    <row r="151" spans="1:12" ht="16.5">
      <c r="A151" s="2"/>
      <c r="G151" s="1"/>
      <c r="H151" s="20"/>
      <c r="I151" s="34"/>
      <c r="J151" s="20"/>
      <c r="K151" s="20"/>
      <c r="L151" s="34"/>
    </row>
    <row r="152" spans="1:11" ht="16.5">
      <c r="A152" s="2"/>
      <c r="G152" s="1"/>
      <c r="H152" s="20"/>
      <c r="J152" s="35"/>
      <c r="K152" s="35"/>
    </row>
    <row r="153" spans="1:11" ht="16.5">
      <c r="A153" s="2"/>
      <c r="G153" s="1"/>
      <c r="H153" s="35"/>
      <c r="J153" s="36"/>
      <c r="K153" s="37"/>
    </row>
    <row r="154" spans="1:7" ht="16.5">
      <c r="A154" s="2"/>
      <c r="G154" s="1"/>
    </row>
    <row r="155" spans="1:7" ht="16.5">
      <c r="A155" s="2"/>
      <c r="G155" s="1"/>
    </row>
    <row r="156" spans="1:7" ht="16.5">
      <c r="A156" s="2"/>
      <c r="G156" s="1"/>
    </row>
    <row r="157" spans="1:7" ht="16.5">
      <c r="A157" s="2"/>
      <c r="G157" s="1"/>
    </row>
    <row r="158" spans="1:7" ht="16.5">
      <c r="A158" s="2"/>
      <c r="G158" s="1"/>
    </row>
    <row r="159" spans="1:7" ht="16.5">
      <c r="A159" s="2"/>
      <c r="G159" s="1"/>
    </row>
    <row r="160" spans="1:7" ht="16.5">
      <c r="A160" s="2"/>
      <c r="G160" s="1"/>
    </row>
    <row r="161" spans="1:7" ht="16.5">
      <c r="A161" s="2"/>
      <c r="G161" s="1"/>
    </row>
    <row r="162" spans="1:7" ht="16.5">
      <c r="A162" s="2"/>
      <c r="G162" s="1"/>
    </row>
  </sheetData>
  <sheetProtection selectLockedCells="1" selectUnlockedCells="1"/>
  <mergeCells count="110">
    <mergeCell ref="A76:A82"/>
    <mergeCell ref="B76:B82"/>
    <mergeCell ref="C76:C82"/>
    <mergeCell ref="D76:D82"/>
    <mergeCell ref="E76:E82"/>
    <mergeCell ref="H9:H14"/>
    <mergeCell ref="A69:A75"/>
    <mergeCell ref="B69:B75"/>
    <mergeCell ref="C69:C75"/>
    <mergeCell ref="D69:D75"/>
    <mergeCell ref="E69:E75"/>
    <mergeCell ref="L10:L14"/>
    <mergeCell ref="H2:L2"/>
    <mergeCell ref="A4:L4"/>
    <mergeCell ref="A5:L5"/>
    <mergeCell ref="A6:L6"/>
    <mergeCell ref="A8:A14"/>
    <mergeCell ref="B8:B14"/>
    <mergeCell ref="C8:C14"/>
    <mergeCell ref="D8:G9"/>
    <mergeCell ref="H8:L8"/>
    <mergeCell ref="D17:D23"/>
    <mergeCell ref="E17:E23"/>
    <mergeCell ref="I9:L9"/>
    <mergeCell ref="D10:D14"/>
    <mergeCell ref="E10:E14"/>
    <mergeCell ref="F10:F14"/>
    <mergeCell ref="G10:G14"/>
    <mergeCell ref="I10:I14"/>
    <mergeCell ref="J10:J14"/>
    <mergeCell ref="K10:K14"/>
    <mergeCell ref="A31:A37"/>
    <mergeCell ref="B31:B37"/>
    <mergeCell ref="C31:C37"/>
    <mergeCell ref="D31:D37"/>
    <mergeCell ref="E31:E37"/>
    <mergeCell ref="A38:A44"/>
    <mergeCell ref="B38:B44"/>
    <mergeCell ref="C38:C44"/>
    <mergeCell ref="D38:D44"/>
    <mergeCell ref="E38:E44"/>
    <mergeCell ref="A45:A51"/>
    <mergeCell ref="B45:B51"/>
    <mergeCell ref="C45:C51"/>
    <mergeCell ref="D45:D51"/>
    <mergeCell ref="E45:E51"/>
    <mergeCell ref="A52:A58"/>
    <mergeCell ref="C52:C58"/>
    <mergeCell ref="D52:D58"/>
    <mergeCell ref="E52:E58"/>
    <mergeCell ref="A83:A89"/>
    <mergeCell ref="B83:B89"/>
    <mergeCell ref="C83:C89"/>
    <mergeCell ref="D83:D89"/>
    <mergeCell ref="E83:E89"/>
    <mergeCell ref="B52:B58"/>
    <mergeCell ref="A90:A96"/>
    <mergeCell ref="B90:B96"/>
    <mergeCell ref="C90:C96"/>
    <mergeCell ref="D90:D96"/>
    <mergeCell ref="E90:E96"/>
    <mergeCell ref="A97:A103"/>
    <mergeCell ref="B97:B103"/>
    <mergeCell ref="C97:C103"/>
    <mergeCell ref="D97:D103"/>
    <mergeCell ref="E97:E103"/>
    <mergeCell ref="A104:A110"/>
    <mergeCell ref="B104:B110"/>
    <mergeCell ref="C104:C110"/>
    <mergeCell ref="D104:D110"/>
    <mergeCell ref="E104:E110"/>
    <mergeCell ref="A111:A117"/>
    <mergeCell ref="B111:B117"/>
    <mergeCell ref="C111:C117"/>
    <mergeCell ref="D111:D117"/>
    <mergeCell ref="E111:E117"/>
    <mergeCell ref="A118:A124"/>
    <mergeCell ref="B118:B124"/>
    <mergeCell ref="C118:C124"/>
    <mergeCell ref="D118:D124"/>
    <mergeCell ref="E118:E124"/>
    <mergeCell ref="A125:E125"/>
    <mergeCell ref="A126:L126"/>
    <mergeCell ref="A127:A133"/>
    <mergeCell ref="B127:B133"/>
    <mergeCell ref="C127:C133"/>
    <mergeCell ref="D127:D133"/>
    <mergeCell ref="E127:E133"/>
    <mergeCell ref="A134:A140"/>
    <mergeCell ref="B134:B140"/>
    <mergeCell ref="C134:C140"/>
    <mergeCell ref="D134:D140"/>
    <mergeCell ref="E134:E140"/>
    <mergeCell ref="A141:E141"/>
    <mergeCell ref="A142:A148"/>
    <mergeCell ref="B142:B148"/>
    <mergeCell ref="C142:C148"/>
    <mergeCell ref="D142:D148"/>
    <mergeCell ref="E142:E148"/>
    <mergeCell ref="A149:E149"/>
    <mergeCell ref="H1:L1"/>
    <mergeCell ref="A24:A30"/>
    <mergeCell ref="B24:B30"/>
    <mergeCell ref="C24:C30"/>
    <mergeCell ref="D24:D30"/>
    <mergeCell ref="E24:E30"/>
    <mergeCell ref="A16:L16"/>
    <mergeCell ref="A17:A23"/>
    <mergeCell ref="B17:B23"/>
    <mergeCell ref="C17:C23"/>
  </mergeCells>
  <printOptions verticalCentered="1"/>
  <pageMargins left="0.27569444444444446" right="0.3541666666666667" top="0.39375" bottom="0.27569444444444446" header="0" footer="0.5118110236220472"/>
  <pageSetup horizontalDpi="300" verticalDpi="300" orientation="portrait" paperSize="9" scale="65" r:id="rId1"/>
  <headerFooter alignWithMargins="0">
    <oddHeader>&amp;C&amp;P&amp;RПродолжение приложения №1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ЖКХ 2</cp:lastModifiedBy>
  <cp:lastPrinted>2024-02-28T10:33:52Z</cp:lastPrinted>
  <dcterms:modified xsi:type="dcterms:W3CDTF">2024-02-28T10:33:57Z</dcterms:modified>
  <cp:category/>
  <cp:version/>
  <cp:contentType/>
  <cp:contentStatus/>
</cp:coreProperties>
</file>